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Оценка на 2023" sheetId="1" state="visible" r:id="rId2"/>
    <sheet name="на 2024-2026" sheetId="2" state="visible" r:id="rId3"/>
  </sheets>
  <definedNames>
    <definedName function="false" hidden="false" localSheetId="1" name="_xlnm.Print_Area" vbProcedure="false">'на 2024-2026'!$A$1:$M$88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<sst xmlns="http://schemas.openxmlformats.org/spreadsheetml/2006/main" count="1474" uniqueCount="285">
  <si>
    <t xml:space="preserve">Доходы  бюджета на 2023 год и плановый период 2025-2025 годов</t>
  </si>
  <si>
    <t xml:space="preserve">(рублей)</t>
  </si>
  <si>
    <t xml:space="preserve">№ строки</t>
  </si>
  <si>
    <t xml:space="preserve">Код классификации доходов бюджета</t>
  </si>
  <si>
    <t xml:space="preserve">Наименование кода поступлений в бюджет, группы, подгруппы, статьи, подстатьи, элемента, группы подвида, аналитической группы подвида доходов</t>
  </si>
  <si>
    <t xml:space="preserve">Оценка на 2023 год</t>
  </si>
  <si>
    <t xml:space="preserve">код главного администратора доходов бюджета</t>
  </si>
  <si>
    <t xml:space="preserve">код вида доходов бюджета</t>
  </si>
  <si>
    <t xml:space="preserve">код подвида доходов бюджета</t>
  </si>
  <si>
    <t xml:space="preserve">группа доходов</t>
  </si>
  <si>
    <t xml:space="preserve">подгруппа доходов</t>
  </si>
  <si>
    <t xml:space="preserve">статья доходов</t>
  </si>
  <si>
    <t xml:space="preserve">подстатья доходов</t>
  </si>
  <si>
    <t xml:space="preserve">элемент доходов</t>
  </si>
  <si>
    <t xml:space="preserve">группа подвидов доходов бюджета</t>
  </si>
  <si>
    <t xml:space="preserve">аналитическая группа подвида доходов бюджета</t>
  </si>
  <si>
    <t xml:space="preserve">1</t>
  </si>
  <si>
    <t xml:space="preserve">2</t>
  </si>
  <si>
    <t xml:space="preserve">3</t>
  </si>
  <si>
    <t xml:space="preserve">4</t>
  </si>
  <si>
    <t xml:space="preserve">5</t>
  </si>
  <si>
    <t xml:space="preserve">6</t>
  </si>
  <si>
    <t xml:space="preserve">7</t>
  </si>
  <si>
    <t xml:space="preserve">8</t>
  </si>
  <si>
    <t xml:space="preserve">000</t>
  </si>
  <si>
    <t xml:space="preserve">00</t>
  </si>
  <si>
    <t xml:space="preserve">0000</t>
  </si>
  <si>
    <t xml:space="preserve">НАЛОГОВЫЕ И НЕНАЛОГОВЫЕ ДОХОДЫ</t>
  </si>
  <si>
    <t xml:space="preserve">182</t>
  </si>
  <si>
    <t xml:space="preserve">01</t>
  </si>
  <si>
    <t xml:space="preserve">НАЛОГИ НА ПРИБЫЛЬ, ДОХОДЫ</t>
  </si>
  <si>
    <t xml:space="preserve">02</t>
  </si>
  <si>
    <t xml:space="preserve">110</t>
  </si>
  <si>
    <t xml:space="preserve">Налог на доходы физических лиц</t>
  </si>
  <si>
    <t xml:space="preserve">010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</si>
  <si>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</si>
  <si>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020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</si>
  <si>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</si>
  <si>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030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</si>
  <si>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</si>
  <si>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080</t>
  </si>
  <si>
    <t xml:space="preserve"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</si>
  <si>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 xml:space="preserve">130</t>
  </si>
  <si>
    <t xml:space="preserve"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</si>
  <si>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 xml:space="preserve">9</t>
  </si>
  <si>
    <t xml:space="preserve">03</t>
  </si>
  <si>
    <t xml:space="preserve">НАЛОГИ НА ТОВАРЫ (РАБОТЫ, УСЛУГИ), РЕАЛИЗУЕМЫЕ НА ТЕРРИТОРИИ РОССИЙСКОЙ ФЕДЕРАЦИИ</t>
  </si>
  <si>
    <t xml:space="preserve">10</t>
  </si>
  <si>
    <t xml:space="preserve">Акцизы по подакцизным товарам (продукции), производимым на территории Российской Федерации</t>
  </si>
  <si>
    <t xml:space="preserve">11</t>
  </si>
  <si>
    <t xml:space="preserve">230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</si>
  <si>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</si>
  <si>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12</t>
  </si>
  <si>
    <t xml:space="preserve">231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</si>
  <si>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</si>
  <si>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13</t>
  </si>
  <si>
    <t xml:space="preserve">240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</si>
  <si>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</si>
  <si>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14</t>
  </si>
  <si>
    <t xml:space="preserve">241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</si>
  <si>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</si>
  <si>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15</t>
  </si>
  <si>
    <t xml:space="preserve">250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</si>
  <si>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</si>
  <si>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16</t>
  </si>
  <si>
    <t xml:space="preserve">251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</si>
  <si>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</si>
  <si>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17</t>
  </si>
  <si>
    <t xml:space="preserve">260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</si>
  <si>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</si>
  <si>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18</t>
  </si>
  <si>
    <t xml:space="preserve">261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</si>
  <si>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</si>
  <si>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19</t>
  </si>
  <si>
    <t xml:space="preserve">05</t>
  </si>
  <si>
    <t xml:space="preserve">НАЛОГИ НА СОВОКУПНЫЙ ДОХОД</t>
  </si>
  <si>
    <t xml:space="preserve">20</t>
  </si>
  <si>
    <t xml:space="preserve">Единый сельскохозяйственный налог</t>
  </si>
  <si>
    <t xml:space="preserve">21</t>
  </si>
  <si>
    <t xml:space="preserve">22</t>
  </si>
  <si>
    <t xml:space="preserve">06</t>
  </si>
  <si>
    <t xml:space="preserve">НАЛОГИ НА ИМУЩЕСТВО</t>
  </si>
  <si>
    <t xml:space="preserve">23</t>
  </si>
  <si>
    <t xml:space="preserve">Налог на имущество физических лиц</t>
  </si>
  <si>
    <t xml:space="preserve">24</t>
  </si>
  <si>
    <t xml:space="preserve"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</si>
  <si>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25</t>
  </si>
  <si>
    <t xml:space="preserve">Земельный налог</t>
  </si>
  <si>
    <t xml:space="preserve">26</t>
  </si>
  <si>
    <t xml:space="preserve">Земельный налог с организаций</t>
  </si>
  <si>
    <t xml:space="preserve">27</t>
  </si>
  <si>
    <t xml:space="preserve">033</t>
  </si>
  <si>
    <t xml:space="preserve">Земельный налог с организаций, обладающих земельным участком, расположенным в границах сельских поселений</t>
  </si>
  <si>
    <t xml:space="preserve">28</t>
  </si>
  <si>
    <t xml:space="preserve">040</t>
  </si>
  <si>
    <t xml:space="preserve">Земельный налог с физических лиц</t>
  </si>
  <si>
    <t xml:space="preserve">29</t>
  </si>
  <si>
    <t xml:space="preserve">043</t>
  </si>
  <si>
    <t xml:space="preserve">Земельный налог с физических лиц, обладающих земельным участком, расположенным в границах сельских поселений</t>
  </si>
  <si>
    <t xml:space="preserve">30</t>
  </si>
  <si>
    <t xml:space="preserve">824</t>
  </si>
  <si>
    <t xml:space="preserve">08</t>
  </si>
  <si>
    <t xml:space="preserve">ГОСУДАРСТВЕННАЯ ПОШЛИНА</t>
  </si>
  <si>
    <t xml:space="preserve">31</t>
  </si>
  <si>
    <t xml:space="preserve">04</t>
  </si>
  <si>
    <t xml:space="preserve"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</si>
  <si>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 xml:space="preserve">32</t>
  </si>
  <si>
    <t xml:space="preserve"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</si>
  <si>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 xml:space="preserve">33</t>
  </si>
  <si>
    <t xml:space="preserve">1000</t>
  </si>
  <si>
    <t xml:space="preserve"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(сумма платежа (перерасчеты, недоимка и задолженность по соответствующему платежу, в том числе по отмененному)</t>
  </si>
  <si>
    <t xml:space="preserve">34</t>
  </si>
  <si>
    <t xml:space="preserve">09</t>
  </si>
  <si>
    <t xml:space="preserve">ЗАДОЛЖЕННОСТЬ И ПЕРЕРАСЧЕТЫ ПО ОТМЕНЕННЫМ НАЛОГАМ, СБОРАМ И ИНЫМ ОБЯЗАТЕЛЬНЫМ ПЛАТЕЖАМ</t>
  </si>
  <si>
    <t xml:space="preserve">35</t>
  </si>
  <si>
    <t xml:space="preserve">Налоги на имущество</t>
  </si>
  <si>
    <t xml:space="preserve">36</t>
  </si>
  <si>
    <t xml:space="preserve">050</t>
  </si>
  <si>
    <t xml:space="preserve">Земельный налог (по обязательствам, возникшим до 1 января 2006 года)</t>
  </si>
  <si>
    <t xml:space="preserve">37</t>
  </si>
  <si>
    <t xml:space="preserve">053</t>
  </si>
  <si>
    <t xml:space="preserve">Земельный налог (по обязательствам, возникшим до 1 января 2006 года), мобилизуемый на территориях сельских поселений</t>
  </si>
  <si>
    <t xml:space="preserve">38</t>
  </si>
  <si>
    <t xml:space="preserve">ДОХОДЫ ОТ ИСПОЛЬЗОВАНИЯ ИМУЩЕСТВА, НАХОДЯЩЕГОСЯ В ГОСУДАРСТВЕННОЙ И МУНИЦИПАЛЬНОЙ СОБСТВЕННОСТИ</t>
  </si>
  <si>
    <t xml:space="preserve">39</t>
  </si>
  <si>
    <t xml:space="preserve">120</t>
  </si>
  <si>
    <t xml:space="preserve"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</si>
  <si>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40</t>
  </si>
  <si>
    <t xml:space="preserve"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</si>
  <si>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41</t>
  </si>
  <si>
    <t xml:space="preserve">025</t>
  </si>
  <si>
    <t xml:space="preserve"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</si>
  <si>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 xml:space="preserve">42</t>
  </si>
  <si>
    <t xml:space="preserve"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</si>
  <si>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 xml:space="preserve">43</t>
  </si>
  <si>
    <t xml:space="preserve">035</t>
  </si>
  <si>
    <t xml:space="preserve">Доходы от сдачи в аренду имущества, находящегося в оперативном управлении органов государственной власти субъектов Российской Федерации и созданных ими учреждений (за исключением имущества бюджетных и автономных учреждений субъектов Российской Федерации)</t>
  </si>
  <si>
    <t xml:space="preserve">44</t>
  </si>
  <si>
    <t xml:space="preserve"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</si>
  <si>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45</t>
  </si>
  <si>
    <t xml:space="preserve"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</si>
  <si>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46</t>
  </si>
  <si>
    <t xml:space="preserve">045</t>
  </si>
  <si>
    <t xml:space="preserve"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</si>
  <si>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47</t>
  </si>
  <si>
    <t xml:space="preserve">ДОХОДЫ ОТ ПРОДАЖИ МАТЕРИАЛЬНЫХ И НЕМАТЕРИАЛЬНЫХ АКТИВОВ</t>
  </si>
  <si>
    <t xml:space="preserve">48</t>
  </si>
  <si>
    <t xml:space="preserve"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</si>
  <si>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49</t>
  </si>
  <si>
    <t xml:space="preserve">410</t>
  </si>
  <si>
    <t xml:space="preserve">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</si>
  <si>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50</t>
  </si>
  <si>
    <t xml:space="preserve"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</si>
  <si>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51</t>
  </si>
  <si>
    <t xml:space="preserve">430</t>
  </si>
  <si>
    <t xml:space="preserve">Доходы от продажи земельных участков, находящихся в государственной и муниципальной собственности</t>
  </si>
  <si>
    <t xml:space="preserve">52</t>
  </si>
  <si>
    <t xml:space="preserve"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</si>
  <si>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 xml:space="preserve">53</t>
  </si>
  <si>
    <t xml:space="preserve"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</si>
  <si>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 xml:space="preserve">54</t>
  </si>
  <si>
    <t xml:space="preserve">ШТРАФЫ, САНКЦИИ, ВОЗМЕЩЕНИЕ УЩЕРБА</t>
  </si>
  <si>
    <t xml:space="preserve">55</t>
  </si>
  <si>
    <t xml:space="preserve">140</t>
  </si>
  <si>
    <t xml:space="preserve">Административные штрафы, установленные законами субъектов Российской Федерации об административных правонарушениях</t>
  </si>
  <si>
    <t xml:space="preserve">56</t>
  </si>
  <si>
    <t xml:space="preserve"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</si>
  <si>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 xml:space="preserve">57</t>
  </si>
  <si>
    <t xml:space="preserve">07</t>
  </si>
  <si>
    <t xml:space="preserve"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</si>
  <si>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 xml:space="preserve">58</t>
  </si>
  <si>
    <t xml:space="preserve"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</si>
  <si>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 xml:space="preserve">59</t>
  </si>
  <si>
    <t xml:space="preserve"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</si>
  <si>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 xml:space="preserve">60</t>
  </si>
  <si>
    <t xml:space="preserve">ПРОЧИЕ НЕНАЛОГОВЫЕ ДОХОДЫ</t>
  </si>
  <si>
    <t xml:space="preserve">61</t>
  </si>
  <si>
    <t xml:space="preserve">150</t>
  </si>
  <si>
    <t xml:space="preserve">Инициативные платежи</t>
  </si>
  <si>
    <t xml:space="preserve">62</t>
  </si>
  <si>
    <t xml:space="preserve">Инициативные платежи, зачисляемые в бюджеты сельских поселений</t>
  </si>
  <si>
    <t xml:space="preserve">63</t>
  </si>
  <si>
    <t xml:space="preserve">0001</t>
  </si>
  <si>
    <t xml:space="preserve">Инициативные платежи, зачисляемые в бюджеты сельских поселений (на осуществление расходов, направленных на реализацию мероприятий по поддержке местных инициатив за счет поступлений от юридических лиц)</t>
  </si>
  <si>
    <t xml:space="preserve">64</t>
  </si>
  <si>
    <t xml:space="preserve">0002</t>
  </si>
  <si>
    <t xml:space="preserve">Инициативные платежи, зачисляемые в бюджеты сельских поселений (на осуществление расходов, направленных на реализацию мероприятий по поддержке местных инициатив за счет поступлений от физических лиц)</t>
  </si>
  <si>
    <t xml:space="preserve">Приложение 2 к решению Селиванихинского сельского Совета депутатов от .2025 № ***-п
</t>
  </si>
  <si>
    <t xml:space="preserve">Приложение 2 к решению Селиванихинского сельского Совета депутатов от .2025 № ***-рс</t>
  </si>
  <si>
    <t xml:space="preserve">Доходы  бюджета за 2024 год</t>
  </si>
  <si>
    <t xml:space="preserve">Наименование кода поступлений в бюджет, группы, подгруппы, статьи, подстатьи, элемента, группы подвида, аналитической группы подвида доходов
</t>
  </si>
  <si>
    <t xml:space="preserve">План</t>
  </si>
  <si>
    <t xml:space="preserve">Исполнено</t>
  </si>
  <si>
    <t xml:space="preserve">% исполнения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</si>
  <si>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
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</si>
  <si>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
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</si>
  <si>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
</t>
  </si>
  <si>
    <t xml:space="preserve"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
</t>
  </si>
  <si>
    <t xml:space="preserve"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650 000 рублей)
</t>
  </si>
  <si>
    <t xml:space="preserve">НАЛОГИ НА ТОВАРЫ (РАБОТЫ, УСЛУГИ), РЕАЛИЗУЕМЫЕ НА ТЕРРИТОРИИ РОССИЙСКОЙ ФЕДЕРАЦИИ
</t>
  </si>
  <si>
    <t xml:space="preserve">Акцизы по подакцизным товарам (продукции), производимым на территории Российской Федерации
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</si>
  <si>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</si>
  <si>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</si>
  <si>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</si>
  <si>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</si>
  <si>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</si>
  <si>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</si>
  <si>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</si>
  <si>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</si>
  <si>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Налог на имущество физических лиц, взимаемый по ставкам, применяемым к объектам налогообложения, расположенным в границах сельских поселений
</t>
  </si>
  <si>
    <t xml:space="preserve">Земельный налог с организаций, обладающих земельным участком, расположенным в границах сельских поселений
</t>
  </si>
  <si>
    <t xml:space="preserve">Земельный налог с физических лиц, обладающих земельным участком, расположенным в границах сельских поселений
</t>
  </si>
  <si>
    <t xml:space="preserve">Государственная пошлина за совершение нотариальных действий (за исключением действий, совершаемых консульскими учреждениями Российской Федерации)
</t>
  </si>
  <si>
    <t xml:space="preserve"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
</t>
  </si>
  <si>
    <t xml:space="preserve">ДОХОДЫ ОТ ИСПОЛЬЗОВАНИЯ ИМУЩЕСТВА, НАХОДЯЩЕГОСЯ В ГОСУДАРСТВЕННОЙ И МУНИЦИПАЛЬНОЙ СОБСТВЕННОСТИ
</t>
  </si>
  <si>
    <t xml:space="preserve"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</si>
  <si>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 xml:space="preserve"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
</t>
  </si>
  <si>
    <t xml:space="preserve"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
</t>
  </si>
  <si>
    <t xml:space="preserve"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
</t>
  </si>
  <si>
    <t xml:space="preserve"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
</t>
  </si>
  <si>
    <t xml:space="preserve">300</t>
  </si>
  <si>
    <t xml:space="preserve"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</si>
  <si>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 xml:space="preserve">320</t>
  </si>
  <si>
    <t xml:space="preserve">Плата по соглашениям об установлении сервитута в отношении земельных участков после разграничения государственной собственности на землю</t>
  </si>
  <si>
    <t xml:space="preserve">325</t>
  </si>
  <si>
    <t xml:space="preserve">Плата по соглашениям об установлении сервитута, заключенным органами местного самоуправления сельских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сельских поселений</t>
  </si>
  <si>
    <t xml:space="preserve"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</si>
  <si>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 xml:space="preserve"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</si>
  <si>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 xml:space="preserve"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
</t>
  </si>
  <si>
    <t xml:space="preserve">Административные штрафы, установленные законами субъектов Российской Федерации об административных правонарушениях
</t>
  </si>
  <si>
    <t xml:space="preserve"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
</t>
  </si>
  <si>
    <t xml:space="preserve">Инициативные платежи, зачисляемые в бюджеты сельских поселений (на осуществление расходов, направленных на реализацию мероприятий по поддержке местных инициатив за счет поступлений от юридических лиц)
</t>
  </si>
  <si>
    <t xml:space="preserve">Инициативные платежи, зачисляемые в бюджеты сельских поселений (на осуществление расходов, направленных на реализацию мероприятий по поддержке местных инициатив за счет поступлений от физических лиц)
</t>
  </si>
  <si>
    <t xml:space="preserve">БЕЗВОЗМЕЗДНЫЕ ПОСТУПЛЕНИЯ</t>
  </si>
  <si>
    <t xml:space="preserve">БЕЗВОЗМЕЗДНЫЕ ПОСТУПЛЕНИЯ ОТ ДРУГИХ БЮДЖЕТОВ БЮДЖЕТНОЙ СИСТЕМЫ РОССИЙСКОЙ ФЕДЕРАЦИИ
</t>
  </si>
  <si>
    <t xml:space="preserve">Дотации бюджетам бюджетной системы Российской Федерации
</t>
  </si>
  <si>
    <t xml:space="preserve">001</t>
  </si>
  <si>
    <t xml:space="preserve">Дотации на выравнивание бюджетной обеспеченности
</t>
  </si>
  <si>
    <t xml:space="preserve">Дотации бюджетам сельских поселений на выравнивание бюджетной обеспеченности из бюджета субъекта Российской Федерации
</t>
  </si>
  <si>
    <t xml:space="preserve">7601</t>
  </si>
  <si>
    <t xml:space="preserve">Дотации бюджетам сельских поселений на выравнивание бюджетной обеспеченности из бюджета субъекта Российской Федерации (из краевого бюджета)</t>
  </si>
  <si>
    <t xml:space="preserve">Прочие субсидии </t>
  </si>
  <si>
    <t xml:space="preserve">999</t>
  </si>
  <si>
    <t xml:space="preserve">Прочие субсидии бюджетам сельских поселений </t>
  </si>
  <si>
    <t xml:space="preserve">7509</t>
  </si>
  <si>
    <t xml:space="preserve">Прочие субсидии бюджетам сельских поселений (на капитальный ремонт и ремонт автомобильных дорог общего пользования местного значения за счет средств дорожного фонда Красноярского края)</t>
  </si>
  <si>
    <t xml:space="preserve">7571</t>
  </si>
  <si>
    <t xml:space="preserve">Прочие субсидии бюджетам сельских поселений (на финансирование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вод)</t>
  </si>
  <si>
    <t xml:space="preserve">Субвенции бюджетам бюджетной системы Российской Федерации
</t>
  </si>
  <si>
    <t xml:space="preserve">024</t>
  </si>
  <si>
    <t xml:space="preserve">Субвенции местным бюджетам на выполнение передаваемых полномочий субъектов Российской Федерации
</t>
  </si>
  <si>
    <t xml:space="preserve">Субвенции бюджетам сельских поселений на выполнение передаваемых полномочий субъектов Российской Федерации
</t>
  </si>
  <si>
    <t xml:space="preserve">7514</t>
  </si>
  <si>
    <t xml:space="preserve">Субвенции бюджетам сельских поселений на выполнение передаваемых полномочий субъектов Российской Федерации (на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</t>
  </si>
  <si>
    <t xml:space="preserve">65</t>
  </si>
  <si>
    <t xml:space="preserve">118</t>
  </si>
  <si>
    <t xml:space="preserve">Субвенции бюджетам на осуществление первичного воинского учета органами местного самоуправления поселений, муниципальных и городских округов
</t>
  </si>
  <si>
    <t xml:space="preserve">66</t>
  </si>
  <si>
    <t xml:space="preserve"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
</t>
  </si>
  <si>
    <t xml:space="preserve">67</t>
  </si>
  <si>
    <t xml:space="preserve">Иные межбюджетные трансферты
</t>
  </si>
  <si>
    <t xml:space="preserve">68</t>
  </si>
  <si>
    <t xml:space="preserve">Прочие межбюджетные трансферты, передаваемые бюджетам
</t>
  </si>
  <si>
    <t xml:space="preserve">69</t>
  </si>
  <si>
    <t xml:space="preserve">Прочие межбюджетные трансферты, передаваемые бюджетам сельских поселений
</t>
  </si>
  <si>
    <t xml:space="preserve">70</t>
  </si>
  <si>
    <t xml:space="preserve">2724</t>
  </si>
  <si>
    <t xml:space="preserve">Прочие межбюджетные трансферты, передаваемые бюджетам сельских поселений (на частичную компенсацию расходов на повышение оплаты труда отдельным категориям работников бюджетной сферы Красноярского края)</t>
  </si>
  <si>
    <t xml:space="preserve">71</t>
  </si>
  <si>
    <t xml:space="preserve">7412</t>
  </si>
  <si>
    <t xml:space="preserve">Прочие межбюджетные трансферты, передаваемые бюджетам  сельских поселений (на обеспечение первичных мер пожарной безопасности)</t>
  </si>
  <si>
    <t xml:space="preserve">72</t>
  </si>
  <si>
    <t xml:space="preserve">7641</t>
  </si>
  <si>
    <t xml:space="preserve">Прочие межбюджетные трансферты, передаваемые бюджетам сельских поселений (на осуществление расходов, направленных на реализацию мероприятий по поддержке местных инициатив)</t>
  </si>
  <si>
    <t xml:space="preserve">73</t>
  </si>
  <si>
    <t xml:space="preserve">7691</t>
  </si>
  <si>
    <t xml:space="preserve">Прочие межбюджетные трансферты, передаваемые бюджетам сельских поселений (на мероприятия по постановке на государственный кадастровый учет с одновременной регистрацией права собственности муниципальных образований на объекты недвижимости)</t>
  </si>
  <si>
    <t xml:space="preserve">74</t>
  </si>
  <si>
    <t xml:space="preserve">7745</t>
  </si>
  <si>
    <t xml:space="preserve">Прочие межбюджетные трансферты, передаваемые бюджетам сельских поселений (за содействие развитию налогового потенциала)</t>
  </si>
  <si>
    <t xml:space="preserve">75</t>
  </si>
  <si>
    <t xml:space="preserve">8602</t>
  </si>
  <si>
    <t xml:space="preserve">Прочие межбюджетные трансферты, передаваемые бюджетам сельских поселений (на поддержку мер по обеспечению сбалансированности бюджетов из районного бюджета)</t>
  </si>
  <si>
    <t xml:space="preserve">76</t>
  </si>
  <si>
    <t xml:space="preserve">ВСЕГО ДОХОДОВ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</si>
</sst>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_(* #,##0.00_);_(* \(#,##0.00\);_(* \-??_);_(@_)"/>
    <numFmt numFmtId="166" formatCode="@"/>
    <numFmt numFmtId="167" formatCode="#,##0.00"/>
    <numFmt numFmtId="168" formatCode="#,##0.0"/>
    <numFmt numFmtId="169" formatCode="_-* #,##0.00\ _₽_-;\-* #,##0.00\ _₽_-;_-* \-??\ _₽_-;_-@_-"/>
  </numFmts>
  <fonts count="11">
    <font>
      <sz val="11"/>
      <color rgb="FF000000"/>
      <name val="Calibri"/>
      <family val="2"/>
      <charset val="1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 Cyr"/>
      <family val="0"/>
      <charset val="204"/>
    </font>
    <font>
      <b val="true"/>
      <sz val="10"/>
      <name val="Arial Cyr"/>
      <family val="2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10"/>
      <color rgb="FF000000"/>
      <name val="Times New Roman"/>
      <family val="1"/>
      <charset val="1"/>
    </font>
  </fonts>
  <fills count="2">
    <fill>
      <patternFill patternType="none"/>
    </fill>
    <fill>
      <patternFill patternType="gray125"/>
    </fill>
  </fills>
  <borders count="4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hair"/>
      <right style="hair"/>
      <top style="hair"/>
      <bottom style="hair"/>
      <diagonal/>
    </border>
  </borders>
  <cellStyleXfs count="2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69" fontId="0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</cellStyleXfs>
  <cellXfs count="4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6" fontId="5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7" fontId="5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right" vertical="bottom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center" textRotation="90" wrapText="true" indent="0" shrinkToFit="false"/>
      <protection locked="true" hidden="false"/>
    </xf>
    <xf numFmtId="166" fontId="6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6" fillId="0" borderId="1" xfId="0" applyFont="true" applyBorder="true" applyAlignment="true" applyProtection="false">
      <alignment horizontal="center" vertical="center" textRotation="90" wrapText="true" indent="0" shrinkToFit="false"/>
      <protection locked="true" hidden="false"/>
    </xf>
    <xf numFmtId="166" fontId="6" fillId="0" borderId="1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6" fontId="6" fillId="0" borderId="1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7" fontId="6" fillId="0" borderId="1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6" fontId="6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7" fontId="7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6" fillId="0" borderId="1" xfId="15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justify" vertical="bottom" textRotation="0" wrapText="true" indent="0" shrinkToFit="false"/>
      <protection locked="true" hidden="false"/>
    </xf>
    <xf numFmtId="166" fontId="6" fillId="0" borderId="1" xfId="15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6" fillId="0" borderId="1" xfId="15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justify" vertical="top" textRotation="0" wrapText="true" indent="0" shrinkToFit="false"/>
      <protection locked="true" hidden="false"/>
    </xf>
    <xf numFmtId="166" fontId="7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7" fontId="0" fillId="0" borderId="1" xfId="0" applyFont="false" applyBorder="true" applyAlignment="true" applyProtection="false">
      <alignment horizontal="general" vertical="top" textRotation="0" wrapText="false" indent="0" shrinkToFit="false"/>
      <protection locked="true" hidden="false"/>
    </xf>
    <xf numFmtId="167" fontId="7" fillId="0" borderId="1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6" fontId="8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8" fillId="0" borderId="0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9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6" fontId="6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6" fillId="0" borderId="1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7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6" fontId="6" fillId="0" borderId="1" xfId="21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7" fontId="6" fillId="0" borderId="1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justify" vertical="top" textRotation="0" wrapText="true" indent="0" shrinkToFit="false"/>
      <protection locked="true" hidden="false"/>
    </xf>
    <xf numFmtId="164" fontId="6" fillId="0" borderId="1" xfId="20" applyFont="true" applyBorder="true" applyAlignment="true" applyProtection="false">
      <alignment horizontal="justify" vertical="top" textRotation="0" wrapText="true" indent="0" shrinkToFit="false"/>
      <protection locked="true" hidden="false"/>
    </xf>
    <xf numFmtId="166" fontId="10" fillId="0" borderId="3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6" fontId="10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0" fillId="0" borderId="1" xfId="0" applyFont="true" applyBorder="true" applyAlignment="true" applyProtection="false">
      <alignment horizontal="justify" vertical="top" textRotation="0" wrapText="true" indent="0" shrinkToFit="false"/>
      <protection locked="true" hidden="false"/>
    </xf>
  </cellXfs>
  <cellStyles count="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Обычный 4" xfId="20"/>
    <cellStyle name="Финансовый 2" xfId="21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IT73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O11" activeCellId="0" sqref="O11"/>
    </sheetView>
  </sheetViews>
  <sheetFormatPr defaultColWidth="9.47265625" defaultRowHeight="15" zeroHeight="false" outlineLevelRow="0" outlineLevelCol="0"/>
  <cols>
    <col collapsed="false" customWidth="true" hidden="false" outlineLevel="0" max="1" min="1" style="0" width="3.86"/>
    <col collapsed="false" customWidth="true" hidden="false" outlineLevel="0" max="2" min="2" style="1" width="4.43"/>
    <col collapsed="false" customWidth="true" hidden="false" outlineLevel="0" max="3" min="3" style="1" width="2.57"/>
    <col collapsed="false" customWidth="true" hidden="false" outlineLevel="0" max="4" min="4" style="1" width="3.57"/>
    <col collapsed="false" customWidth="true" hidden="false" outlineLevel="0" max="5" min="5" style="1" width="2.99"/>
    <col collapsed="false" customWidth="true" hidden="false" outlineLevel="0" max="6" min="6" style="1" width="4.29"/>
    <col collapsed="false" customWidth="true" hidden="false" outlineLevel="0" max="7" min="7" style="1" width="4.14"/>
    <col collapsed="false" customWidth="true" hidden="false" outlineLevel="0" max="8" min="8" style="1" width="5.14"/>
    <col collapsed="false" customWidth="true" hidden="false" outlineLevel="0" max="9" min="9" style="1" width="5.7"/>
    <col collapsed="false" customWidth="true" hidden="false" outlineLevel="0" max="10" min="10" style="1" width="51.71"/>
    <col collapsed="false" customWidth="true" hidden="false" outlineLevel="0" max="11" min="11" style="0" width="16.71"/>
    <col collapsed="false" customWidth="true" hidden="false" outlineLevel="0" max="12" min="12" style="0" width="11.42"/>
    <col collapsed="false" customWidth="true" hidden="false" outlineLevel="0" max="257" min="257" style="0" width="3.86"/>
    <col collapsed="false" customWidth="true" hidden="false" outlineLevel="0" max="258" min="258" style="0" width="4.43"/>
    <col collapsed="false" customWidth="true" hidden="false" outlineLevel="0" max="259" min="259" style="0" width="2.57"/>
    <col collapsed="false" customWidth="true" hidden="false" outlineLevel="0" max="260" min="260" style="0" width="3.57"/>
    <col collapsed="false" customWidth="true" hidden="false" outlineLevel="0" max="261" min="261" style="0" width="2.99"/>
    <col collapsed="false" customWidth="true" hidden="false" outlineLevel="0" max="262" min="262" style="0" width="4.29"/>
    <col collapsed="false" customWidth="true" hidden="false" outlineLevel="0" max="263" min="263" style="0" width="4.14"/>
    <col collapsed="false" customWidth="true" hidden="false" outlineLevel="0" max="264" min="264" style="0" width="5.14"/>
    <col collapsed="false" customWidth="true" hidden="false" outlineLevel="0" max="265" min="265" style="0" width="5.7"/>
    <col collapsed="false" customWidth="true" hidden="false" outlineLevel="0" max="266" min="266" style="0" width="51.71"/>
    <col collapsed="false" customWidth="true" hidden="false" outlineLevel="0" max="267" min="267" style="0" width="16.71"/>
    <col collapsed="false" customWidth="true" hidden="false" outlineLevel="0" max="513" min="513" style="0" width="3.86"/>
    <col collapsed="false" customWidth="true" hidden="false" outlineLevel="0" max="514" min="514" style="0" width="4.43"/>
    <col collapsed="false" customWidth="true" hidden="false" outlineLevel="0" max="515" min="515" style="0" width="2.57"/>
    <col collapsed="false" customWidth="true" hidden="false" outlineLevel="0" max="516" min="516" style="0" width="3.57"/>
    <col collapsed="false" customWidth="true" hidden="false" outlineLevel="0" max="517" min="517" style="0" width="2.99"/>
    <col collapsed="false" customWidth="true" hidden="false" outlineLevel="0" max="518" min="518" style="0" width="4.29"/>
    <col collapsed="false" customWidth="true" hidden="false" outlineLevel="0" max="519" min="519" style="0" width="4.14"/>
    <col collapsed="false" customWidth="true" hidden="false" outlineLevel="0" max="520" min="520" style="0" width="5.14"/>
    <col collapsed="false" customWidth="true" hidden="false" outlineLevel="0" max="521" min="521" style="0" width="5.7"/>
    <col collapsed="false" customWidth="true" hidden="false" outlineLevel="0" max="522" min="522" style="0" width="51.71"/>
    <col collapsed="false" customWidth="true" hidden="false" outlineLevel="0" max="523" min="523" style="0" width="16.71"/>
    <col collapsed="false" customWidth="true" hidden="false" outlineLevel="0" max="769" min="769" style="0" width="3.86"/>
    <col collapsed="false" customWidth="true" hidden="false" outlineLevel="0" max="770" min="770" style="0" width="4.43"/>
    <col collapsed="false" customWidth="true" hidden="false" outlineLevel="0" max="771" min="771" style="0" width="2.57"/>
    <col collapsed="false" customWidth="true" hidden="false" outlineLevel="0" max="772" min="772" style="0" width="3.57"/>
    <col collapsed="false" customWidth="true" hidden="false" outlineLevel="0" max="773" min="773" style="0" width="2.99"/>
    <col collapsed="false" customWidth="true" hidden="false" outlineLevel="0" max="774" min="774" style="0" width="4.29"/>
    <col collapsed="false" customWidth="true" hidden="false" outlineLevel="0" max="775" min="775" style="0" width="4.14"/>
    <col collapsed="false" customWidth="true" hidden="false" outlineLevel="0" max="776" min="776" style="0" width="5.14"/>
    <col collapsed="false" customWidth="true" hidden="false" outlineLevel="0" max="777" min="777" style="0" width="5.7"/>
    <col collapsed="false" customWidth="true" hidden="false" outlineLevel="0" max="778" min="778" style="0" width="51.71"/>
    <col collapsed="false" customWidth="true" hidden="false" outlineLevel="0" max="779" min="779" style="0" width="16.71"/>
  </cols>
  <sheetData>
    <row r="1" s="2" customFormat="true" ht="12.75" hidden="false" customHeight="false" outlineLevel="0" collapsed="false">
      <c r="B1" s="3"/>
      <c r="C1" s="3"/>
      <c r="D1" s="3"/>
      <c r="E1" s="3"/>
      <c r="F1" s="3"/>
      <c r="G1" s="3"/>
      <c r="H1" s="3"/>
      <c r="I1" s="3"/>
      <c r="J1" s="3"/>
    </row>
    <row r="2" s="2" customFormat="true" ht="12.75" hidden="false" customHeight="false" outlineLevel="0" collapsed="false">
      <c r="B2" s="3"/>
      <c r="C2" s="3"/>
      <c r="D2" s="3"/>
      <c r="E2" s="3"/>
      <c r="F2" s="3"/>
      <c r="G2" s="3"/>
      <c r="H2" s="3"/>
      <c r="I2" s="3"/>
      <c r="J2" s="3"/>
      <c r="K2" s="4"/>
    </row>
    <row r="3" s="2" customFormat="true" ht="12.75" hidden="false" customHeight="true" outlineLevel="0" collapsed="false">
      <c r="A3" s="5" t="s">
        <v>0</v>
      </c>
      <c r="B3" s="5"/>
      <c r="C3" s="5"/>
      <c r="D3" s="5"/>
      <c r="E3" s="5"/>
      <c r="F3" s="5"/>
      <c r="G3" s="5"/>
      <c r="H3" s="5"/>
      <c r="I3" s="5"/>
      <c r="J3" s="5"/>
      <c r="K3" s="5"/>
    </row>
    <row r="4" s="2" customFormat="true" ht="12.75" hidden="false" customHeight="false" outlineLevel="0" collapsed="false">
      <c r="B4" s="3"/>
      <c r="C4" s="3"/>
      <c r="D4" s="3"/>
      <c r="E4" s="3"/>
      <c r="F4" s="3"/>
      <c r="G4" s="3"/>
      <c r="H4" s="3"/>
      <c r="I4" s="3"/>
      <c r="J4" s="3"/>
      <c r="K4" s="4"/>
    </row>
    <row r="5" s="2" customFormat="true" ht="12.75" hidden="false" customHeight="false" outlineLevel="0" collapsed="false">
      <c r="B5" s="3"/>
      <c r="C5" s="3"/>
      <c r="D5" s="3"/>
      <c r="E5" s="3"/>
      <c r="F5" s="3"/>
      <c r="G5" s="3"/>
      <c r="H5" s="3"/>
      <c r="I5" s="3"/>
      <c r="J5" s="3"/>
      <c r="K5" s="6" t="s">
        <v>1</v>
      </c>
    </row>
    <row r="6" customFormat="false" ht="15" hidden="false" customHeight="true" outlineLevel="0" collapsed="false">
      <c r="A6" s="7" t="s">
        <v>2</v>
      </c>
      <c r="B6" s="8" t="s">
        <v>3</v>
      </c>
      <c r="C6" s="8"/>
      <c r="D6" s="8"/>
      <c r="E6" s="8"/>
      <c r="F6" s="8"/>
      <c r="G6" s="8"/>
      <c r="H6" s="8"/>
      <c r="I6" s="8"/>
      <c r="J6" s="9" t="s">
        <v>4</v>
      </c>
      <c r="K6" s="9" t="s">
        <v>5</v>
      </c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2"/>
      <c r="DT6" s="2"/>
      <c r="DU6" s="2"/>
      <c r="DV6" s="2"/>
      <c r="DW6" s="2"/>
      <c r="DX6" s="2"/>
      <c r="DY6" s="2"/>
      <c r="DZ6" s="2"/>
      <c r="EA6" s="2"/>
      <c r="EB6" s="2"/>
      <c r="EC6" s="2"/>
      <c r="ED6" s="2"/>
      <c r="EE6" s="2"/>
      <c r="EF6" s="2"/>
      <c r="EG6" s="2"/>
      <c r="EH6" s="2"/>
      <c r="EI6" s="2"/>
      <c r="EJ6" s="2"/>
      <c r="EK6" s="2"/>
      <c r="EL6" s="2"/>
      <c r="EM6" s="2"/>
      <c r="EN6" s="2"/>
      <c r="EO6" s="2"/>
      <c r="EP6" s="2"/>
      <c r="EQ6" s="2"/>
      <c r="ER6" s="2"/>
      <c r="ES6" s="2"/>
      <c r="ET6" s="2"/>
      <c r="EU6" s="2"/>
      <c r="EV6" s="2"/>
      <c r="EW6" s="2"/>
      <c r="EX6" s="2"/>
      <c r="EY6" s="2"/>
      <c r="EZ6" s="2"/>
      <c r="FA6" s="2"/>
      <c r="FB6" s="2"/>
      <c r="FC6" s="2"/>
      <c r="FD6" s="2"/>
      <c r="FE6" s="2"/>
      <c r="FF6" s="2"/>
      <c r="FG6" s="2"/>
      <c r="FH6" s="2"/>
      <c r="FI6" s="2"/>
      <c r="FJ6" s="2"/>
      <c r="FK6" s="2"/>
      <c r="FL6" s="2"/>
      <c r="FM6" s="2"/>
      <c r="FN6" s="2"/>
      <c r="FO6" s="2"/>
      <c r="FP6" s="2"/>
      <c r="FQ6" s="2"/>
      <c r="FR6" s="2"/>
      <c r="FS6" s="2"/>
      <c r="FT6" s="2"/>
      <c r="FU6" s="2"/>
      <c r="FV6" s="2"/>
      <c r="FW6" s="2"/>
      <c r="FX6" s="2"/>
      <c r="FY6" s="2"/>
      <c r="FZ6" s="2"/>
      <c r="GA6" s="2"/>
      <c r="GB6" s="2"/>
      <c r="GC6" s="2"/>
      <c r="GD6" s="2"/>
      <c r="GE6" s="2"/>
      <c r="GF6" s="2"/>
      <c r="GG6" s="2"/>
      <c r="GH6" s="2"/>
      <c r="GI6" s="2"/>
      <c r="GJ6" s="2"/>
      <c r="GK6" s="2"/>
      <c r="GL6" s="2"/>
      <c r="GM6" s="2"/>
      <c r="GN6" s="2"/>
      <c r="GO6" s="2"/>
      <c r="GP6" s="2"/>
      <c r="GQ6" s="2"/>
      <c r="GR6" s="2"/>
      <c r="GS6" s="2"/>
      <c r="GT6" s="2"/>
      <c r="GU6" s="2"/>
      <c r="GV6" s="2"/>
      <c r="GW6" s="2"/>
      <c r="GX6" s="2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HN6" s="2"/>
      <c r="HO6" s="2"/>
      <c r="HP6" s="2"/>
      <c r="HQ6" s="2"/>
      <c r="HR6" s="2"/>
      <c r="HS6" s="2"/>
      <c r="HT6" s="2"/>
      <c r="HU6" s="2"/>
      <c r="HV6" s="2"/>
      <c r="HW6" s="2"/>
      <c r="HX6" s="2"/>
      <c r="HY6" s="2"/>
      <c r="HZ6" s="2"/>
      <c r="IA6" s="2"/>
      <c r="IB6" s="2"/>
      <c r="IC6" s="2"/>
      <c r="ID6" s="2"/>
      <c r="IE6" s="2"/>
      <c r="IF6" s="2"/>
      <c r="IG6" s="2"/>
      <c r="IH6" s="2"/>
      <c r="II6" s="2"/>
      <c r="IJ6" s="2"/>
      <c r="IK6" s="2"/>
      <c r="IL6" s="2"/>
      <c r="IM6" s="2"/>
      <c r="IN6" s="2"/>
      <c r="IO6" s="2"/>
      <c r="IP6" s="2"/>
      <c r="IQ6" s="2"/>
      <c r="IR6" s="2"/>
      <c r="IS6" s="2"/>
      <c r="IT6" s="2"/>
    </row>
    <row r="7" customFormat="false" ht="15" hidden="false" customHeight="true" outlineLevel="0" collapsed="false">
      <c r="A7" s="7"/>
      <c r="B7" s="10" t="s">
        <v>6</v>
      </c>
      <c r="C7" s="8" t="s">
        <v>7</v>
      </c>
      <c r="D7" s="8"/>
      <c r="E7" s="8"/>
      <c r="F7" s="8"/>
      <c r="G7" s="8"/>
      <c r="H7" s="8" t="s">
        <v>8</v>
      </c>
      <c r="I7" s="8"/>
      <c r="J7" s="9"/>
      <c r="K7" s="9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  <c r="FB7" s="2"/>
      <c r="FC7" s="2"/>
      <c r="FD7" s="2"/>
      <c r="FE7" s="2"/>
      <c r="FF7" s="2"/>
      <c r="FG7" s="2"/>
      <c r="FH7" s="2"/>
      <c r="FI7" s="2"/>
      <c r="FJ7" s="2"/>
      <c r="FK7" s="2"/>
      <c r="FL7" s="2"/>
      <c r="FM7" s="2"/>
      <c r="FN7" s="2"/>
      <c r="FO7" s="2"/>
      <c r="FP7" s="2"/>
      <c r="FQ7" s="2"/>
      <c r="FR7" s="2"/>
      <c r="FS7" s="2"/>
      <c r="FT7" s="2"/>
      <c r="FU7" s="2"/>
      <c r="FV7" s="2"/>
      <c r="FW7" s="2"/>
      <c r="FX7" s="2"/>
      <c r="FY7" s="2"/>
      <c r="FZ7" s="2"/>
      <c r="GA7" s="2"/>
      <c r="GB7" s="2"/>
      <c r="GC7" s="2"/>
      <c r="GD7" s="2"/>
      <c r="GE7" s="2"/>
      <c r="GF7" s="2"/>
      <c r="GG7" s="2"/>
      <c r="GH7" s="2"/>
      <c r="GI7" s="2"/>
      <c r="GJ7" s="2"/>
      <c r="GK7" s="2"/>
      <c r="GL7" s="2"/>
      <c r="GM7" s="2"/>
      <c r="GN7" s="2"/>
      <c r="GO7" s="2"/>
      <c r="GP7" s="2"/>
      <c r="GQ7" s="2"/>
      <c r="GR7" s="2"/>
      <c r="GS7" s="2"/>
      <c r="GT7" s="2"/>
      <c r="GU7" s="2"/>
      <c r="GV7" s="2"/>
      <c r="GW7" s="2"/>
      <c r="GX7" s="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HP7" s="2"/>
      <c r="HQ7" s="2"/>
      <c r="HR7" s="2"/>
      <c r="HS7" s="2"/>
      <c r="HT7" s="2"/>
      <c r="HU7" s="2"/>
      <c r="HV7" s="2"/>
      <c r="HW7" s="2"/>
      <c r="HX7" s="2"/>
      <c r="HY7" s="2"/>
      <c r="HZ7" s="2"/>
      <c r="IA7" s="2"/>
      <c r="IB7" s="2"/>
      <c r="IC7" s="2"/>
      <c r="ID7" s="2"/>
      <c r="IE7" s="2"/>
      <c r="IF7" s="2"/>
      <c r="IG7" s="2"/>
      <c r="IH7" s="2"/>
      <c r="II7" s="2"/>
      <c r="IJ7" s="2"/>
      <c r="IK7" s="2"/>
      <c r="IL7" s="2"/>
      <c r="IM7" s="2"/>
      <c r="IN7" s="2"/>
      <c r="IO7" s="2"/>
      <c r="IP7" s="2"/>
      <c r="IQ7" s="2"/>
      <c r="IR7" s="2"/>
      <c r="IS7" s="2"/>
      <c r="IT7" s="2"/>
    </row>
    <row r="8" customFormat="false" ht="153" hidden="false" customHeight="false" outlineLevel="0" collapsed="false">
      <c r="A8" s="7"/>
      <c r="B8" s="10"/>
      <c r="C8" s="10" t="s">
        <v>9</v>
      </c>
      <c r="D8" s="10" t="s">
        <v>10</v>
      </c>
      <c r="E8" s="10" t="s">
        <v>11</v>
      </c>
      <c r="F8" s="10" t="s">
        <v>12</v>
      </c>
      <c r="G8" s="10" t="s">
        <v>13</v>
      </c>
      <c r="H8" s="10" t="s">
        <v>14</v>
      </c>
      <c r="I8" s="10" t="s">
        <v>15</v>
      </c>
      <c r="J8" s="9"/>
      <c r="K8" s="9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2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2"/>
      <c r="EI8" s="2"/>
      <c r="EJ8" s="2"/>
      <c r="EK8" s="2"/>
      <c r="EL8" s="2"/>
      <c r="EM8" s="2"/>
      <c r="EN8" s="2"/>
      <c r="EO8" s="2"/>
      <c r="EP8" s="2"/>
      <c r="EQ8" s="2"/>
      <c r="ER8" s="2"/>
      <c r="ES8" s="2"/>
      <c r="ET8" s="2"/>
      <c r="EU8" s="2"/>
      <c r="EV8" s="2"/>
      <c r="EW8" s="2"/>
      <c r="EX8" s="2"/>
      <c r="EY8" s="2"/>
      <c r="EZ8" s="2"/>
      <c r="FA8" s="2"/>
      <c r="FB8" s="2"/>
      <c r="FC8" s="2"/>
      <c r="FD8" s="2"/>
      <c r="FE8" s="2"/>
      <c r="FF8" s="2"/>
      <c r="FG8" s="2"/>
      <c r="FH8" s="2"/>
      <c r="FI8" s="2"/>
      <c r="FJ8" s="2"/>
      <c r="FK8" s="2"/>
      <c r="FL8" s="2"/>
      <c r="FM8" s="2"/>
      <c r="FN8" s="2"/>
      <c r="FO8" s="2"/>
      <c r="FP8" s="2"/>
      <c r="FQ8" s="2"/>
      <c r="FR8" s="2"/>
      <c r="FS8" s="2"/>
      <c r="FT8" s="2"/>
      <c r="FU8" s="2"/>
      <c r="FV8" s="2"/>
      <c r="FW8" s="2"/>
      <c r="FX8" s="2"/>
      <c r="FY8" s="2"/>
      <c r="FZ8" s="2"/>
      <c r="GA8" s="2"/>
      <c r="GB8" s="2"/>
      <c r="GC8" s="2"/>
      <c r="GD8" s="2"/>
      <c r="GE8" s="2"/>
      <c r="GF8" s="2"/>
      <c r="GG8" s="2"/>
      <c r="GH8" s="2"/>
      <c r="GI8" s="2"/>
      <c r="GJ8" s="2"/>
      <c r="GK8" s="2"/>
      <c r="GL8" s="2"/>
      <c r="GM8" s="2"/>
      <c r="GN8" s="2"/>
      <c r="GO8" s="2"/>
      <c r="GP8" s="2"/>
      <c r="GQ8" s="2"/>
      <c r="GR8" s="2"/>
      <c r="GS8" s="2"/>
      <c r="GT8" s="2"/>
      <c r="GU8" s="2"/>
      <c r="GV8" s="2"/>
      <c r="GW8" s="2"/>
      <c r="GX8" s="2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  <c r="HU8" s="2"/>
      <c r="HV8" s="2"/>
      <c r="HW8" s="2"/>
      <c r="HX8" s="2"/>
      <c r="HY8" s="2"/>
      <c r="HZ8" s="2"/>
      <c r="IA8" s="2"/>
      <c r="IB8" s="2"/>
      <c r="IC8" s="2"/>
      <c r="ID8" s="2"/>
      <c r="IE8" s="2"/>
      <c r="IF8" s="2"/>
      <c r="IG8" s="2"/>
      <c r="IH8" s="2"/>
      <c r="II8" s="2"/>
      <c r="IJ8" s="2"/>
      <c r="IK8" s="2"/>
      <c r="IL8" s="2"/>
      <c r="IM8" s="2"/>
      <c r="IN8" s="2"/>
      <c r="IO8" s="2"/>
      <c r="IP8" s="2"/>
      <c r="IQ8" s="2"/>
      <c r="IR8" s="2"/>
      <c r="IS8" s="2"/>
      <c r="IT8" s="2"/>
    </row>
    <row r="9" customFormat="false" ht="15" hidden="false" customHeight="false" outlineLevel="0" collapsed="false">
      <c r="A9" s="11"/>
      <c r="B9" s="12" t="s">
        <v>16</v>
      </c>
      <c r="C9" s="12" t="s">
        <v>17</v>
      </c>
      <c r="D9" s="12" t="s">
        <v>18</v>
      </c>
      <c r="E9" s="12" t="s">
        <v>19</v>
      </c>
      <c r="F9" s="12" t="s">
        <v>20</v>
      </c>
      <c r="G9" s="12" t="s">
        <v>21</v>
      </c>
      <c r="H9" s="12" t="s">
        <v>22</v>
      </c>
      <c r="I9" s="12" t="s">
        <v>23</v>
      </c>
      <c r="J9" s="13" t="n">
        <v>9</v>
      </c>
      <c r="K9" s="13" t="n">
        <v>10</v>
      </c>
      <c r="L9" s="14"/>
    </row>
    <row r="10" customFormat="false" ht="15" hidden="false" customHeight="false" outlineLevel="0" collapsed="false">
      <c r="A10" s="11" t="s">
        <v>16</v>
      </c>
      <c r="B10" s="12" t="s">
        <v>24</v>
      </c>
      <c r="C10" s="12" t="s">
        <v>16</v>
      </c>
      <c r="D10" s="12" t="s">
        <v>25</v>
      </c>
      <c r="E10" s="12" t="s">
        <v>25</v>
      </c>
      <c r="F10" s="12" t="s">
        <v>24</v>
      </c>
      <c r="G10" s="12" t="s">
        <v>25</v>
      </c>
      <c r="H10" s="12" t="s">
        <v>26</v>
      </c>
      <c r="I10" s="12" t="s">
        <v>24</v>
      </c>
      <c r="J10" s="15" t="s">
        <v>27</v>
      </c>
      <c r="K10" s="16" t="n">
        <f aca="false">K11+K18+K28+K31+K39+K47+K56+K63+K43+K69</f>
        <v>11573507.53</v>
      </c>
    </row>
    <row r="11" customFormat="false" ht="15" hidden="false" customHeight="false" outlineLevel="0" collapsed="false">
      <c r="A11" s="11" t="s">
        <v>17</v>
      </c>
      <c r="B11" s="12" t="s">
        <v>28</v>
      </c>
      <c r="C11" s="12" t="s">
        <v>16</v>
      </c>
      <c r="D11" s="12" t="s">
        <v>29</v>
      </c>
      <c r="E11" s="12" t="s">
        <v>25</v>
      </c>
      <c r="F11" s="12" t="s">
        <v>24</v>
      </c>
      <c r="G11" s="12" t="s">
        <v>25</v>
      </c>
      <c r="H11" s="12" t="s">
        <v>26</v>
      </c>
      <c r="I11" s="12" t="s">
        <v>24</v>
      </c>
      <c r="J11" s="15" t="s">
        <v>30</v>
      </c>
      <c r="K11" s="16" t="n">
        <f aca="false">K12</f>
        <v>2242095</v>
      </c>
      <c r="L11" s="14"/>
    </row>
    <row r="12" customFormat="false" ht="15" hidden="false" customHeight="false" outlineLevel="0" collapsed="false">
      <c r="A12" s="11" t="s">
        <v>18</v>
      </c>
      <c r="B12" s="12" t="s">
        <v>28</v>
      </c>
      <c r="C12" s="12" t="s">
        <v>16</v>
      </c>
      <c r="D12" s="12" t="s">
        <v>29</v>
      </c>
      <c r="E12" s="12" t="s">
        <v>31</v>
      </c>
      <c r="F12" s="12" t="s">
        <v>24</v>
      </c>
      <c r="G12" s="12" t="s">
        <v>29</v>
      </c>
      <c r="H12" s="12" t="s">
        <v>26</v>
      </c>
      <c r="I12" s="12" t="s">
        <v>32</v>
      </c>
      <c r="J12" s="15" t="s">
        <v>33</v>
      </c>
      <c r="K12" s="16" t="n">
        <f aca="false">SUM(K13:K17)</f>
        <v>2242095</v>
      </c>
      <c r="L12" s="14"/>
    </row>
    <row r="13" customFormat="false" ht="63.75" hidden="false" customHeight="false" outlineLevel="0" collapsed="false">
      <c r="A13" s="11" t="s">
        <v>19</v>
      </c>
      <c r="B13" s="12" t="s">
        <v>28</v>
      </c>
      <c r="C13" s="12" t="s">
        <v>16</v>
      </c>
      <c r="D13" s="12" t="s">
        <v>29</v>
      </c>
      <c r="E13" s="12" t="s">
        <v>31</v>
      </c>
      <c r="F13" s="12" t="s">
        <v>34</v>
      </c>
      <c r="G13" s="12" t="s">
        <v>29</v>
      </c>
      <c r="H13" s="12" t="s">
        <v>26</v>
      </c>
      <c r="I13" s="12" t="s">
        <v>32</v>
      </c>
      <c r="J13" s="15" t="s">
        <v>35</v>
      </c>
      <c r="K13" s="16" t="n">
        <v>2197130</v>
      </c>
    </row>
    <row r="14" customFormat="false" ht="89.25" hidden="false" customHeight="false" outlineLevel="0" collapsed="false">
      <c r="A14" s="11" t="s">
        <v>20</v>
      </c>
      <c r="B14" s="12" t="s">
        <v>28</v>
      </c>
      <c r="C14" s="12" t="s">
        <v>16</v>
      </c>
      <c r="D14" s="12" t="s">
        <v>29</v>
      </c>
      <c r="E14" s="12" t="s">
        <v>31</v>
      </c>
      <c r="F14" s="12" t="s">
        <v>36</v>
      </c>
      <c r="G14" s="12" t="s">
        <v>29</v>
      </c>
      <c r="H14" s="12" t="s">
        <v>26</v>
      </c>
      <c r="I14" s="12" t="s">
        <v>32</v>
      </c>
      <c r="J14" s="15" t="s">
        <v>37</v>
      </c>
      <c r="K14" s="16" t="n">
        <v>11550</v>
      </c>
    </row>
    <row r="15" customFormat="false" ht="38.25" hidden="false" customHeight="false" outlineLevel="0" collapsed="false">
      <c r="A15" s="11" t="s">
        <v>21</v>
      </c>
      <c r="B15" s="12" t="s">
        <v>28</v>
      </c>
      <c r="C15" s="12" t="s">
        <v>16</v>
      </c>
      <c r="D15" s="12" t="s">
        <v>29</v>
      </c>
      <c r="E15" s="12" t="s">
        <v>31</v>
      </c>
      <c r="F15" s="12" t="s">
        <v>38</v>
      </c>
      <c r="G15" s="12" t="s">
        <v>29</v>
      </c>
      <c r="H15" s="12" t="s">
        <v>26</v>
      </c>
      <c r="I15" s="12" t="s">
        <v>32</v>
      </c>
      <c r="J15" s="15" t="s">
        <v>39</v>
      </c>
      <c r="K15" s="16" t="n">
        <v>23915</v>
      </c>
    </row>
    <row r="16" customFormat="false" ht="89.25" hidden="false" customHeight="false" outlineLevel="0" collapsed="false">
      <c r="A16" s="11" t="s">
        <v>22</v>
      </c>
      <c r="B16" s="12" t="s">
        <v>28</v>
      </c>
      <c r="C16" s="12" t="s">
        <v>16</v>
      </c>
      <c r="D16" s="12" t="s">
        <v>29</v>
      </c>
      <c r="E16" s="12" t="s">
        <v>31</v>
      </c>
      <c r="F16" s="12" t="s">
        <v>40</v>
      </c>
      <c r="G16" s="12" t="s">
        <v>29</v>
      </c>
      <c r="H16" s="12" t="s">
        <v>26</v>
      </c>
      <c r="I16" s="12" t="s">
        <v>32</v>
      </c>
      <c r="J16" s="15" t="s">
        <v>41</v>
      </c>
      <c r="K16" s="16" t="n">
        <v>9490</v>
      </c>
    </row>
    <row r="17" customFormat="false" ht="51" hidden="false" customHeight="false" outlineLevel="0" collapsed="false">
      <c r="A17" s="11" t="s">
        <v>23</v>
      </c>
      <c r="B17" s="12" t="s">
        <v>28</v>
      </c>
      <c r="C17" s="12" t="s">
        <v>16</v>
      </c>
      <c r="D17" s="12" t="s">
        <v>29</v>
      </c>
      <c r="E17" s="12" t="s">
        <v>31</v>
      </c>
      <c r="F17" s="12" t="s">
        <v>42</v>
      </c>
      <c r="G17" s="12" t="s">
        <v>29</v>
      </c>
      <c r="H17" s="12" t="s">
        <v>26</v>
      </c>
      <c r="I17" s="12" t="s">
        <v>32</v>
      </c>
      <c r="J17" s="15" t="s">
        <v>43</v>
      </c>
      <c r="K17" s="16" t="n">
        <v>10</v>
      </c>
    </row>
    <row r="18" customFormat="false" ht="38.25" hidden="false" customHeight="false" outlineLevel="0" collapsed="false">
      <c r="A18" s="11" t="s">
        <v>44</v>
      </c>
      <c r="B18" s="12" t="s">
        <v>28</v>
      </c>
      <c r="C18" s="12" t="s">
        <v>16</v>
      </c>
      <c r="D18" s="12" t="s">
        <v>45</v>
      </c>
      <c r="E18" s="12" t="s">
        <v>25</v>
      </c>
      <c r="F18" s="12" t="s">
        <v>24</v>
      </c>
      <c r="G18" s="12" t="s">
        <v>25</v>
      </c>
      <c r="H18" s="12" t="s">
        <v>26</v>
      </c>
      <c r="I18" s="12" t="s">
        <v>24</v>
      </c>
      <c r="J18" s="15" t="s">
        <v>46</v>
      </c>
      <c r="K18" s="16" t="n">
        <f aca="false">K19</f>
        <v>908300</v>
      </c>
    </row>
    <row r="19" customFormat="false" ht="25.5" hidden="false" customHeight="false" outlineLevel="0" collapsed="false">
      <c r="A19" s="11" t="s">
        <v>47</v>
      </c>
      <c r="B19" s="12" t="s">
        <v>28</v>
      </c>
      <c r="C19" s="12" t="s">
        <v>16</v>
      </c>
      <c r="D19" s="12" t="s">
        <v>45</v>
      </c>
      <c r="E19" s="12" t="s">
        <v>31</v>
      </c>
      <c r="F19" s="12" t="s">
        <v>24</v>
      </c>
      <c r="G19" s="12" t="s">
        <v>29</v>
      </c>
      <c r="H19" s="12" t="s">
        <v>26</v>
      </c>
      <c r="I19" s="12" t="s">
        <v>32</v>
      </c>
      <c r="J19" s="15" t="s">
        <v>48</v>
      </c>
      <c r="K19" s="16" t="n">
        <f aca="false">K20+K22+K24+K26</f>
        <v>908300</v>
      </c>
    </row>
    <row r="20" customFormat="false" ht="63.75" hidden="false" customHeight="false" outlineLevel="0" collapsed="false">
      <c r="A20" s="11" t="s">
        <v>49</v>
      </c>
      <c r="B20" s="12" t="s">
        <v>28</v>
      </c>
      <c r="C20" s="12" t="s">
        <v>16</v>
      </c>
      <c r="D20" s="12" t="s">
        <v>45</v>
      </c>
      <c r="E20" s="12" t="s">
        <v>31</v>
      </c>
      <c r="F20" s="12" t="s">
        <v>50</v>
      </c>
      <c r="G20" s="12" t="s">
        <v>29</v>
      </c>
      <c r="H20" s="12" t="s">
        <v>26</v>
      </c>
      <c r="I20" s="12" t="s">
        <v>32</v>
      </c>
      <c r="J20" s="15" t="s">
        <v>51</v>
      </c>
      <c r="K20" s="16" t="n">
        <f aca="false">K21</f>
        <v>484200</v>
      </c>
    </row>
    <row r="21" customFormat="false" ht="102" hidden="false" customHeight="false" outlineLevel="0" collapsed="false">
      <c r="A21" s="11" t="s">
        <v>52</v>
      </c>
      <c r="B21" s="12" t="s">
        <v>28</v>
      </c>
      <c r="C21" s="12" t="s">
        <v>16</v>
      </c>
      <c r="D21" s="12" t="s">
        <v>45</v>
      </c>
      <c r="E21" s="12" t="s">
        <v>31</v>
      </c>
      <c r="F21" s="12" t="s">
        <v>53</v>
      </c>
      <c r="G21" s="12" t="s">
        <v>29</v>
      </c>
      <c r="H21" s="12" t="s">
        <v>26</v>
      </c>
      <c r="I21" s="12" t="s">
        <v>32</v>
      </c>
      <c r="J21" s="15" t="s">
        <v>54</v>
      </c>
      <c r="K21" s="16" t="n">
        <v>484200</v>
      </c>
    </row>
    <row r="22" customFormat="false" ht="76.5" hidden="false" customHeight="false" outlineLevel="0" collapsed="false">
      <c r="A22" s="11" t="s">
        <v>55</v>
      </c>
      <c r="B22" s="12" t="s">
        <v>28</v>
      </c>
      <c r="C22" s="12" t="s">
        <v>16</v>
      </c>
      <c r="D22" s="12" t="s">
        <v>45</v>
      </c>
      <c r="E22" s="12" t="s">
        <v>31</v>
      </c>
      <c r="F22" s="12" t="s">
        <v>56</v>
      </c>
      <c r="G22" s="12" t="s">
        <v>29</v>
      </c>
      <c r="H22" s="12" t="s">
        <v>26</v>
      </c>
      <c r="I22" s="12" t="s">
        <v>32</v>
      </c>
      <c r="J22" s="15" t="s">
        <v>57</v>
      </c>
      <c r="K22" s="16" t="n">
        <f aca="false">K23</f>
        <v>2300</v>
      </c>
    </row>
    <row r="23" customFormat="false" ht="114.75" hidden="false" customHeight="false" outlineLevel="0" collapsed="false">
      <c r="A23" s="11" t="s">
        <v>58</v>
      </c>
      <c r="B23" s="12" t="s">
        <v>28</v>
      </c>
      <c r="C23" s="12" t="s">
        <v>16</v>
      </c>
      <c r="D23" s="12" t="s">
        <v>45</v>
      </c>
      <c r="E23" s="12" t="s">
        <v>31</v>
      </c>
      <c r="F23" s="12" t="s">
        <v>59</v>
      </c>
      <c r="G23" s="12" t="s">
        <v>29</v>
      </c>
      <c r="H23" s="12" t="s">
        <v>26</v>
      </c>
      <c r="I23" s="12" t="s">
        <v>32</v>
      </c>
      <c r="J23" s="15" t="s">
        <v>60</v>
      </c>
      <c r="K23" s="16" t="n">
        <v>2300</v>
      </c>
    </row>
    <row r="24" customFormat="false" ht="63.75" hidden="false" customHeight="false" outlineLevel="0" collapsed="false">
      <c r="A24" s="11" t="s">
        <v>61</v>
      </c>
      <c r="B24" s="12" t="s">
        <v>28</v>
      </c>
      <c r="C24" s="12" t="s">
        <v>16</v>
      </c>
      <c r="D24" s="12" t="s">
        <v>45</v>
      </c>
      <c r="E24" s="12" t="s">
        <v>31</v>
      </c>
      <c r="F24" s="12" t="s">
        <v>62</v>
      </c>
      <c r="G24" s="12" t="s">
        <v>29</v>
      </c>
      <c r="H24" s="12" t="s">
        <v>26</v>
      </c>
      <c r="I24" s="12" t="s">
        <v>32</v>
      </c>
      <c r="J24" s="15" t="s">
        <v>63</v>
      </c>
      <c r="K24" s="16" t="n">
        <f aca="false">K25</f>
        <v>475100</v>
      </c>
    </row>
    <row r="25" customFormat="false" ht="102" hidden="false" customHeight="false" outlineLevel="0" collapsed="false">
      <c r="A25" s="11" t="s">
        <v>64</v>
      </c>
      <c r="B25" s="12" t="s">
        <v>28</v>
      </c>
      <c r="C25" s="12" t="s">
        <v>16</v>
      </c>
      <c r="D25" s="12" t="s">
        <v>45</v>
      </c>
      <c r="E25" s="12" t="s">
        <v>31</v>
      </c>
      <c r="F25" s="12" t="s">
        <v>65</v>
      </c>
      <c r="G25" s="12" t="s">
        <v>29</v>
      </c>
      <c r="H25" s="12" t="s">
        <v>26</v>
      </c>
      <c r="I25" s="12" t="s">
        <v>32</v>
      </c>
      <c r="J25" s="15" t="s">
        <v>66</v>
      </c>
      <c r="K25" s="16" t="n">
        <v>475100</v>
      </c>
    </row>
    <row r="26" customFormat="false" ht="63.75" hidden="false" customHeight="false" outlineLevel="0" collapsed="false">
      <c r="A26" s="11" t="s">
        <v>67</v>
      </c>
      <c r="B26" s="12" t="s">
        <v>28</v>
      </c>
      <c r="C26" s="12" t="s">
        <v>16</v>
      </c>
      <c r="D26" s="12" t="s">
        <v>45</v>
      </c>
      <c r="E26" s="12" t="s">
        <v>31</v>
      </c>
      <c r="F26" s="12" t="s">
        <v>68</v>
      </c>
      <c r="G26" s="12" t="s">
        <v>29</v>
      </c>
      <c r="H26" s="12" t="s">
        <v>26</v>
      </c>
      <c r="I26" s="12" t="s">
        <v>32</v>
      </c>
      <c r="J26" s="15" t="s">
        <v>69</v>
      </c>
      <c r="K26" s="16" t="n">
        <f aca="false">K27</f>
        <v>-53300</v>
      </c>
    </row>
    <row r="27" customFormat="false" ht="102" hidden="false" customHeight="false" outlineLevel="0" collapsed="false">
      <c r="A27" s="11" t="s">
        <v>70</v>
      </c>
      <c r="B27" s="12" t="s">
        <v>28</v>
      </c>
      <c r="C27" s="12" t="s">
        <v>16</v>
      </c>
      <c r="D27" s="12" t="s">
        <v>45</v>
      </c>
      <c r="E27" s="12" t="s">
        <v>31</v>
      </c>
      <c r="F27" s="12" t="s">
        <v>71</v>
      </c>
      <c r="G27" s="12" t="s">
        <v>29</v>
      </c>
      <c r="H27" s="12" t="s">
        <v>26</v>
      </c>
      <c r="I27" s="12" t="s">
        <v>32</v>
      </c>
      <c r="J27" s="15" t="s">
        <v>72</v>
      </c>
      <c r="K27" s="16" t="n">
        <v>-53300</v>
      </c>
    </row>
    <row r="28" customFormat="false" ht="15" hidden="false" customHeight="false" outlineLevel="0" collapsed="false">
      <c r="A28" s="11" t="s">
        <v>73</v>
      </c>
      <c r="B28" s="12" t="s">
        <v>28</v>
      </c>
      <c r="C28" s="12" t="s">
        <v>16</v>
      </c>
      <c r="D28" s="12" t="s">
        <v>74</v>
      </c>
      <c r="E28" s="12" t="s">
        <v>25</v>
      </c>
      <c r="F28" s="12" t="s">
        <v>24</v>
      </c>
      <c r="G28" s="12" t="s">
        <v>25</v>
      </c>
      <c r="H28" s="12" t="s">
        <v>26</v>
      </c>
      <c r="I28" s="12" t="s">
        <v>24</v>
      </c>
      <c r="J28" s="15" t="s">
        <v>75</v>
      </c>
      <c r="K28" s="16" t="n">
        <f aca="false">K29</f>
        <v>338781</v>
      </c>
    </row>
    <row r="29" customFormat="false" ht="15" hidden="false" customHeight="false" outlineLevel="0" collapsed="false">
      <c r="A29" s="11" t="s">
        <v>76</v>
      </c>
      <c r="B29" s="12" t="s">
        <v>28</v>
      </c>
      <c r="C29" s="12" t="s">
        <v>16</v>
      </c>
      <c r="D29" s="12" t="s">
        <v>74</v>
      </c>
      <c r="E29" s="12" t="s">
        <v>45</v>
      </c>
      <c r="F29" s="12" t="s">
        <v>24</v>
      </c>
      <c r="G29" s="12" t="s">
        <v>29</v>
      </c>
      <c r="H29" s="12" t="s">
        <v>26</v>
      </c>
      <c r="I29" s="12" t="s">
        <v>32</v>
      </c>
      <c r="J29" s="15" t="s">
        <v>77</v>
      </c>
      <c r="K29" s="16" t="n">
        <f aca="false">SUM(K30:K30)</f>
        <v>338781</v>
      </c>
    </row>
    <row r="30" customFormat="false" ht="15" hidden="false" customHeight="false" outlineLevel="0" collapsed="false">
      <c r="A30" s="11" t="s">
        <v>78</v>
      </c>
      <c r="B30" s="17" t="s">
        <v>28</v>
      </c>
      <c r="C30" s="17" t="s">
        <v>16</v>
      </c>
      <c r="D30" s="17" t="s">
        <v>74</v>
      </c>
      <c r="E30" s="17" t="s">
        <v>45</v>
      </c>
      <c r="F30" s="17" t="s">
        <v>34</v>
      </c>
      <c r="G30" s="17" t="s">
        <v>29</v>
      </c>
      <c r="H30" s="17" t="s">
        <v>26</v>
      </c>
      <c r="I30" s="17" t="s">
        <v>32</v>
      </c>
      <c r="J30" s="18" t="s">
        <v>77</v>
      </c>
      <c r="K30" s="19" t="n">
        <v>338781</v>
      </c>
    </row>
    <row r="31" customFormat="false" ht="15" hidden="false" customHeight="false" outlineLevel="0" collapsed="false">
      <c r="A31" s="11" t="s">
        <v>79</v>
      </c>
      <c r="B31" s="12" t="s">
        <v>28</v>
      </c>
      <c r="C31" s="12" t="s">
        <v>16</v>
      </c>
      <c r="D31" s="12" t="s">
        <v>80</v>
      </c>
      <c r="E31" s="12" t="s">
        <v>25</v>
      </c>
      <c r="F31" s="12" t="s">
        <v>24</v>
      </c>
      <c r="G31" s="12" t="s">
        <v>25</v>
      </c>
      <c r="H31" s="12" t="s">
        <v>26</v>
      </c>
      <c r="I31" s="12" t="s">
        <v>24</v>
      </c>
      <c r="J31" s="15" t="s">
        <v>81</v>
      </c>
      <c r="K31" s="16" t="n">
        <f aca="false">K32+K34</f>
        <v>7740968.53</v>
      </c>
    </row>
    <row r="32" customFormat="false" ht="15" hidden="false" customHeight="false" outlineLevel="0" collapsed="false">
      <c r="A32" s="11" t="s">
        <v>82</v>
      </c>
      <c r="B32" s="20" t="s">
        <v>28</v>
      </c>
      <c r="C32" s="20" t="s">
        <v>16</v>
      </c>
      <c r="D32" s="20" t="s">
        <v>80</v>
      </c>
      <c r="E32" s="20" t="s">
        <v>29</v>
      </c>
      <c r="F32" s="20" t="s">
        <v>24</v>
      </c>
      <c r="G32" s="20" t="s">
        <v>25</v>
      </c>
      <c r="H32" s="20" t="s">
        <v>26</v>
      </c>
      <c r="I32" s="20" t="s">
        <v>32</v>
      </c>
      <c r="J32" s="21" t="s">
        <v>83</v>
      </c>
      <c r="K32" s="16" t="n">
        <f aca="false">K33</f>
        <v>500158</v>
      </c>
    </row>
    <row r="33" customFormat="false" ht="39" hidden="false" customHeight="false" outlineLevel="0" collapsed="false">
      <c r="A33" s="11" t="s">
        <v>84</v>
      </c>
      <c r="B33" s="20" t="s">
        <v>28</v>
      </c>
      <c r="C33" s="20" t="s">
        <v>16</v>
      </c>
      <c r="D33" s="20" t="s">
        <v>80</v>
      </c>
      <c r="E33" s="20" t="s">
        <v>29</v>
      </c>
      <c r="F33" s="20" t="s">
        <v>38</v>
      </c>
      <c r="G33" s="20" t="s">
        <v>47</v>
      </c>
      <c r="H33" s="20" t="s">
        <v>26</v>
      </c>
      <c r="I33" s="20" t="s">
        <v>32</v>
      </c>
      <c r="J33" s="21" t="s">
        <v>85</v>
      </c>
      <c r="K33" s="16" t="n">
        <v>500158</v>
      </c>
    </row>
    <row r="34" customFormat="false" ht="15" hidden="false" customHeight="false" outlineLevel="0" collapsed="false">
      <c r="A34" s="11" t="s">
        <v>86</v>
      </c>
      <c r="B34" s="20" t="s">
        <v>28</v>
      </c>
      <c r="C34" s="20" t="s">
        <v>16</v>
      </c>
      <c r="D34" s="20" t="s">
        <v>80</v>
      </c>
      <c r="E34" s="20" t="s">
        <v>80</v>
      </c>
      <c r="F34" s="20" t="s">
        <v>24</v>
      </c>
      <c r="G34" s="20" t="s">
        <v>25</v>
      </c>
      <c r="H34" s="20" t="s">
        <v>26</v>
      </c>
      <c r="I34" s="20" t="s">
        <v>32</v>
      </c>
      <c r="J34" s="21" t="s">
        <v>87</v>
      </c>
      <c r="K34" s="16" t="n">
        <f aca="false">K35+K37</f>
        <v>7240810.53</v>
      </c>
    </row>
    <row r="35" customFormat="false" ht="15" hidden="false" customHeight="false" outlineLevel="0" collapsed="false">
      <c r="A35" s="11" t="s">
        <v>88</v>
      </c>
      <c r="B35" s="20" t="s">
        <v>28</v>
      </c>
      <c r="C35" s="20" t="s">
        <v>16</v>
      </c>
      <c r="D35" s="20" t="s">
        <v>80</v>
      </c>
      <c r="E35" s="20" t="s">
        <v>80</v>
      </c>
      <c r="F35" s="20" t="s">
        <v>38</v>
      </c>
      <c r="G35" s="20" t="s">
        <v>25</v>
      </c>
      <c r="H35" s="20" t="s">
        <v>26</v>
      </c>
      <c r="I35" s="20" t="s">
        <v>32</v>
      </c>
      <c r="J35" s="21" t="s">
        <v>89</v>
      </c>
      <c r="K35" s="16" t="n">
        <f aca="false">K36</f>
        <v>3384729.53</v>
      </c>
    </row>
    <row r="36" customFormat="false" ht="26.25" hidden="false" customHeight="false" outlineLevel="0" collapsed="false">
      <c r="A36" s="11" t="s">
        <v>90</v>
      </c>
      <c r="B36" s="20" t="s">
        <v>28</v>
      </c>
      <c r="C36" s="20" t="s">
        <v>16</v>
      </c>
      <c r="D36" s="20" t="s">
        <v>80</v>
      </c>
      <c r="E36" s="20" t="s">
        <v>80</v>
      </c>
      <c r="F36" s="20" t="s">
        <v>91</v>
      </c>
      <c r="G36" s="20" t="s">
        <v>47</v>
      </c>
      <c r="H36" s="20" t="s">
        <v>26</v>
      </c>
      <c r="I36" s="20" t="s">
        <v>32</v>
      </c>
      <c r="J36" s="21" t="s">
        <v>92</v>
      </c>
      <c r="K36" s="16" t="n">
        <v>3384729.53</v>
      </c>
    </row>
    <row r="37" customFormat="false" ht="15" hidden="false" customHeight="false" outlineLevel="0" collapsed="false">
      <c r="A37" s="11" t="s">
        <v>93</v>
      </c>
      <c r="B37" s="20" t="s">
        <v>28</v>
      </c>
      <c r="C37" s="20" t="s">
        <v>16</v>
      </c>
      <c r="D37" s="20" t="s">
        <v>80</v>
      </c>
      <c r="E37" s="20" t="s">
        <v>80</v>
      </c>
      <c r="F37" s="20" t="s">
        <v>94</v>
      </c>
      <c r="G37" s="20" t="s">
        <v>25</v>
      </c>
      <c r="H37" s="20" t="s">
        <v>26</v>
      </c>
      <c r="I37" s="20" t="s">
        <v>32</v>
      </c>
      <c r="J37" s="21" t="s">
        <v>95</v>
      </c>
      <c r="K37" s="16" t="n">
        <f aca="false">K38</f>
        <v>3856081</v>
      </c>
    </row>
    <row r="38" customFormat="false" ht="26.25" hidden="false" customHeight="false" outlineLevel="0" collapsed="false">
      <c r="A38" s="11" t="s">
        <v>96</v>
      </c>
      <c r="B38" s="20" t="s">
        <v>28</v>
      </c>
      <c r="C38" s="20" t="s">
        <v>16</v>
      </c>
      <c r="D38" s="20" t="s">
        <v>80</v>
      </c>
      <c r="E38" s="20" t="s">
        <v>80</v>
      </c>
      <c r="F38" s="20" t="s">
        <v>97</v>
      </c>
      <c r="G38" s="20" t="s">
        <v>47</v>
      </c>
      <c r="H38" s="20" t="s">
        <v>26</v>
      </c>
      <c r="I38" s="20" t="s">
        <v>32</v>
      </c>
      <c r="J38" s="21" t="s">
        <v>98</v>
      </c>
      <c r="K38" s="16" t="n">
        <v>3856081</v>
      </c>
    </row>
    <row r="39" customFormat="false" ht="15" hidden="false" customHeight="false" outlineLevel="0" collapsed="false">
      <c r="A39" s="11" t="s">
        <v>99</v>
      </c>
      <c r="B39" s="12" t="s">
        <v>100</v>
      </c>
      <c r="C39" s="12" t="s">
        <v>16</v>
      </c>
      <c r="D39" s="12" t="s">
        <v>101</v>
      </c>
      <c r="E39" s="12" t="s">
        <v>25</v>
      </c>
      <c r="F39" s="12" t="s">
        <v>24</v>
      </c>
      <c r="G39" s="12" t="s">
        <v>25</v>
      </c>
      <c r="H39" s="12" t="s">
        <v>26</v>
      </c>
      <c r="I39" s="12" t="s">
        <v>24</v>
      </c>
      <c r="J39" s="15" t="s">
        <v>102</v>
      </c>
      <c r="K39" s="16" t="n">
        <f aca="false">K40</f>
        <v>3000</v>
      </c>
    </row>
    <row r="40" customFormat="false" ht="39" hidden="false" customHeight="false" outlineLevel="0" collapsed="false">
      <c r="A40" s="11" t="s">
        <v>103</v>
      </c>
      <c r="B40" s="22" t="s">
        <v>100</v>
      </c>
      <c r="C40" s="22" t="s">
        <v>16</v>
      </c>
      <c r="D40" s="22" t="s">
        <v>101</v>
      </c>
      <c r="E40" s="22" t="s">
        <v>104</v>
      </c>
      <c r="F40" s="22" t="s">
        <v>24</v>
      </c>
      <c r="G40" s="22" t="s">
        <v>29</v>
      </c>
      <c r="H40" s="22" t="s">
        <v>26</v>
      </c>
      <c r="I40" s="22" t="s">
        <v>32</v>
      </c>
      <c r="J40" s="21" t="s">
        <v>105</v>
      </c>
      <c r="K40" s="16" t="n">
        <f aca="false">K41</f>
        <v>3000</v>
      </c>
    </row>
    <row r="41" customFormat="false" ht="64.5" hidden="false" customHeight="false" outlineLevel="0" collapsed="false">
      <c r="A41" s="11" t="s">
        <v>106</v>
      </c>
      <c r="B41" s="22" t="s">
        <v>100</v>
      </c>
      <c r="C41" s="22" t="s">
        <v>16</v>
      </c>
      <c r="D41" s="22" t="s">
        <v>101</v>
      </c>
      <c r="E41" s="22" t="s">
        <v>104</v>
      </c>
      <c r="F41" s="22" t="s">
        <v>36</v>
      </c>
      <c r="G41" s="22" t="s">
        <v>29</v>
      </c>
      <c r="H41" s="22" t="s">
        <v>26</v>
      </c>
      <c r="I41" s="22" t="s">
        <v>32</v>
      </c>
      <c r="J41" s="21" t="s">
        <v>107</v>
      </c>
      <c r="K41" s="16" t="n">
        <f aca="false">K42</f>
        <v>3000</v>
      </c>
    </row>
    <row r="42" customFormat="false" ht="90" hidden="false" customHeight="false" outlineLevel="0" collapsed="false">
      <c r="A42" s="11" t="s">
        <v>108</v>
      </c>
      <c r="B42" s="23" t="s">
        <v>100</v>
      </c>
      <c r="C42" s="23" t="s">
        <v>16</v>
      </c>
      <c r="D42" s="23" t="s">
        <v>101</v>
      </c>
      <c r="E42" s="23" t="s">
        <v>104</v>
      </c>
      <c r="F42" s="23" t="s">
        <v>36</v>
      </c>
      <c r="G42" s="23" t="s">
        <v>29</v>
      </c>
      <c r="H42" s="23" t="s">
        <v>109</v>
      </c>
      <c r="I42" s="23" t="s">
        <v>32</v>
      </c>
      <c r="J42" s="21" t="s">
        <v>110</v>
      </c>
      <c r="K42" s="16" t="n">
        <v>3000</v>
      </c>
    </row>
    <row r="43" customFormat="false" ht="39" hidden="false" customHeight="false" outlineLevel="0" collapsed="false">
      <c r="A43" s="11" t="s">
        <v>111</v>
      </c>
      <c r="B43" s="23" t="s">
        <v>28</v>
      </c>
      <c r="C43" s="23" t="s">
        <v>16</v>
      </c>
      <c r="D43" s="23" t="s">
        <v>112</v>
      </c>
      <c r="E43" s="12" t="s">
        <v>25</v>
      </c>
      <c r="F43" s="12" t="s">
        <v>24</v>
      </c>
      <c r="G43" s="12" t="s">
        <v>25</v>
      </c>
      <c r="H43" s="12" t="s">
        <v>26</v>
      </c>
      <c r="I43" s="12" t="s">
        <v>24</v>
      </c>
      <c r="J43" s="21" t="s">
        <v>113</v>
      </c>
      <c r="K43" s="16" t="n">
        <f aca="false">K44</f>
        <v>0</v>
      </c>
    </row>
    <row r="44" customFormat="false" ht="15" hidden="false" customHeight="false" outlineLevel="0" collapsed="false">
      <c r="A44" s="11" t="s">
        <v>114</v>
      </c>
      <c r="B44" s="23" t="s">
        <v>28</v>
      </c>
      <c r="C44" s="23" t="s">
        <v>16</v>
      </c>
      <c r="D44" s="23" t="s">
        <v>112</v>
      </c>
      <c r="E44" s="12" t="s">
        <v>104</v>
      </c>
      <c r="F44" s="12" t="s">
        <v>24</v>
      </c>
      <c r="G44" s="12" t="s">
        <v>25</v>
      </c>
      <c r="H44" s="12" t="s">
        <v>26</v>
      </c>
      <c r="I44" s="12" t="s">
        <v>32</v>
      </c>
      <c r="J44" s="24" t="s">
        <v>115</v>
      </c>
      <c r="K44" s="16" t="n">
        <f aca="false">K45</f>
        <v>0</v>
      </c>
    </row>
    <row r="45" customFormat="false" ht="25.5" hidden="false" customHeight="false" outlineLevel="0" collapsed="false">
      <c r="A45" s="11" t="s">
        <v>116</v>
      </c>
      <c r="B45" s="23" t="s">
        <v>28</v>
      </c>
      <c r="C45" s="23" t="s">
        <v>16</v>
      </c>
      <c r="D45" s="23" t="s">
        <v>112</v>
      </c>
      <c r="E45" s="12" t="s">
        <v>104</v>
      </c>
      <c r="F45" s="12" t="s">
        <v>117</v>
      </c>
      <c r="G45" s="12" t="s">
        <v>25</v>
      </c>
      <c r="H45" s="12" t="s">
        <v>26</v>
      </c>
      <c r="I45" s="12" t="s">
        <v>32</v>
      </c>
      <c r="J45" s="24" t="s">
        <v>118</v>
      </c>
      <c r="K45" s="16" t="n">
        <f aca="false">K46</f>
        <v>0</v>
      </c>
    </row>
    <row r="46" customFormat="false" ht="38.25" hidden="false" customHeight="false" outlineLevel="0" collapsed="false">
      <c r="A46" s="11" t="s">
        <v>119</v>
      </c>
      <c r="B46" s="23" t="s">
        <v>28</v>
      </c>
      <c r="C46" s="23" t="s">
        <v>16</v>
      </c>
      <c r="D46" s="23" t="s">
        <v>112</v>
      </c>
      <c r="E46" s="12" t="s">
        <v>104</v>
      </c>
      <c r="F46" s="12" t="s">
        <v>120</v>
      </c>
      <c r="G46" s="12" t="s">
        <v>47</v>
      </c>
      <c r="H46" s="12" t="s">
        <v>26</v>
      </c>
      <c r="I46" s="12" t="s">
        <v>32</v>
      </c>
      <c r="J46" s="24" t="s">
        <v>121</v>
      </c>
      <c r="K46" s="16" t="n">
        <v>0</v>
      </c>
    </row>
    <row r="47" customFormat="false" ht="38.25" hidden="false" customHeight="false" outlineLevel="0" collapsed="false">
      <c r="A47" s="11" t="s">
        <v>122</v>
      </c>
      <c r="B47" s="12" t="s">
        <v>100</v>
      </c>
      <c r="C47" s="12" t="s">
        <v>16</v>
      </c>
      <c r="D47" s="12" t="s">
        <v>49</v>
      </c>
      <c r="E47" s="12" t="s">
        <v>25</v>
      </c>
      <c r="F47" s="12" t="s">
        <v>24</v>
      </c>
      <c r="G47" s="12" t="s">
        <v>25</v>
      </c>
      <c r="H47" s="12" t="s">
        <v>26</v>
      </c>
      <c r="I47" s="12" t="s">
        <v>24</v>
      </c>
      <c r="J47" s="15" t="s">
        <v>123</v>
      </c>
      <c r="K47" s="16" t="n">
        <f aca="false">K48+K53</f>
        <v>166080</v>
      </c>
      <c r="L47" s="14"/>
    </row>
    <row r="48" customFormat="false" ht="76.5" hidden="false" customHeight="false" outlineLevel="0" collapsed="false">
      <c r="A48" s="11" t="s">
        <v>124</v>
      </c>
      <c r="B48" s="12" t="s">
        <v>100</v>
      </c>
      <c r="C48" s="12" t="s">
        <v>16</v>
      </c>
      <c r="D48" s="12" t="s">
        <v>49</v>
      </c>
      <c r="E48" s="12" t="s">
        <v>74</v>
      </c>
      <c r="F48" s="12" t="s">
        <v>24</v>
      </c>
      <c r="G48" s="12" t="s">
        <v>25</v>
      </c>
      <c r="H48" s="12" t="s">
        <v>26</v>
      </c>
      <c r="I48" s="12" t="s">
        <v>125</v>
      </c>
      <c r="J48" s="15" t="s">
        <v>126</v>
      </c>
      <c r="K48" s="16" t="n">
        <f aca="false">K49+K51</f>
        <v>153780</v>
      </c>
    </row>
    <row r="49" customFormat="false" ht="63.75" hidden="false" customHeight="false" outlineLevel="0" collapsed="false">
      <c r="A49" s="11" t="s">
        <v>127</v>
      </c>
      <c r="B49" s="12" t="s">
        <v>100</v>
      </c>
      <c r="C49" s="12" t="s">
        <v>16</v>
      </c>
      <c r="D49" s="12" t="s">
        <v>49</v>
      </c>
      <c r="E49" s="12" t="s">
        <v>74</v>
      </c>
      <c r="F49" s="12" t="s">
        <v>36</v>
      </c>
      <c r="G49" s="12" t="s">
        <v>25</v>
      </c>
      <c r="H49" s="12" t="s">
        <v>26</v>
      </c>
      <c r="I49" s="12" t="s">
        <v>125</v>
      </c>
      <c r="J49" s="15" t="s">
        <v>128</v>
      </c>
      <c r="K49" s="16" t="n">
        <f aca="false">SUM(K50:K50)</f>
        <v>123123</v>
      </c>
    </row>
    <row r="50" customFormat="false" ht="63.75" hidden="false" customHeight="false" outlineLevel="0" collapsed="false">
      <c r="A50" s="11" t="s">
        <v>129</v>
      </c>
      <c r="B50" s="12" t="s">
        <v>100</v>
      </c>
      <c r="C50" s="12" t="s">
        <v>16</v>
      </c>
      <c r="D50" s="12" t="s">
        <v>49</v>
      </c>
      <c r="E50" s="12" t="s">
        <v>74</v>
      </c>
      <c r="F50" s="12" t="s">
        <v>130</v>
      </c>
      <c r="G50" s="12" t="s">
        <v>47</v>
      </c>
      <c r="H50" s="12" t="s">
        <v>26</v>
      </c>
      <c r="I50" s="12" t="s">
        <v>125</v>
      </c>
      <c r="J50" s="15" t="s">
        <v>131</v>
      </c>
      <c r="K50" s="16" t="n">
        <v>123123</v>
      </c>
    </row>
    <row r="51" customFormat="false" ht="76.5" hidden="false" customHeight="false" outlineLevel="0" collapsed="false">
      <c r="A51" s="11" t="s">
        <v>132</v>
      </c>
      <c r="B51" s="12" t="s">
        <v>100</v>
      </c>
      <c r="C51" s="12" t="s">
        <v>16</v>
      </c>
      <c r="D51" s="12" t="s">
        <v>49</v>
      </c>
      <c r="E51" s="12" t="s">
        <v>74</v>
      </c>
      <c r="F51" s="12" t="s">
        <v>38</v>
      </c>
      <c r="G51" s="12" t="s">
        <v>25</v>
      </c>
      <c r="H51" s="12" t="s">
        <v>26</v>
      </c>
      <c r="I51" s="12" t="s">
        <v>125</v>
      </c>
      <c r="J51" s="15" t="s">
        <v>133</v>
      </c>
      <c r="K51" s="16" t="n">
        <f aca="false">SUM(K52:K52)</f>
        <v>30657</v>
      </c>
    </row>
    <row r="52" customFormat="false" ht="63.75" hidden="false" customHeight="false" outlineLevel="0" collapsed="false">
      <c r="A52" s="11" t="s">
        <v>134</v>
      </c>
      <c r="B52" s="12" t="s">
        <v>100</v>
      </c>
      <c r="C52" s="12" t="s">
        <v>16</v>
      </c>
      <c r="D52" s="12" t="s">
        <v>49</v>
      </c>
      <c r="E52" s="12" t="s">
        <v>74</v>
      </c>
      <c r="F52" s="12" t="s">
        <v>135</v>
      </c>
      <c r="G52" s="12" t="s">
        <v>47</v>
      </c>
      <c r="H52" s="12" t="s">
        <v>26</v>
      </c>
      <c r="I52" s="12" t="s">
        <v>125</v>
      </c>
      <c r="J52" s="15" t="s">
        <v>136</v>
      </c>
      <c r="K52" s="16" t="n">
        <v>30657</v>
      </c>
    </row>
    <row r="53" customFormat="false" ht="76.5" hidden="false" customHeight="false" outlineLevel="0" collapsed="false">
      <c r="A53" s="11" t="s">
        <v>137</v>
      </c>
      <c r="B53" s="12" t="s">
        <v>100</v>
      </c>
      <c r="C53" s="12" t="s">
        <v>16</v>
      </c>
      <c r="D53" s="12" t="s">
        <v>49</v>
      </c>
      <c r="E53" s="12" t="s">
        <v>112</v>
      </c>
      <c r="F53" s="12" t="s">
        <v>24</v>
      </c>
      <c r="G53" s="12" t="s">
        <v>25</v>
      </c>
      <c r="H53" s="12" t="s">
        <v>26</v>
      </c>
      <c r="I53" s="12" t="s">
        <v>125</v>
      </c>
      <c r="J53" s="15" t="s">
        <v>138</v>
      </c>
      <c r="K53" s="16" t="n">
        <f aca="false">K54</f>
        <v>12300</v>
      </c>
    </row>
    <row r="54" customFormat="false" ht="76.5" hidden="false" customHeight="false" outlineLevel="0" collapsed="false">
      <c r="A54" s="11" t="s">
        <v>139</v>
      </c>
      <c r="B54" s="12" t="s">
        <v>100</v>
      </c>
      <c r="C54" s="12" t="s">
        <v>16</v>
      </c>
      <c r="D54" s="12" t="s">
        <v>49</v>
      </c>
      <c r="E54" s="12" t="s">
        <v>112</v>
      </c>
      <c r="F54" s="12" t="s">
        <v>94</v>
      </c>
      <c r="G54" s="12" t="s">
        <v>25</v>
      </c>
      <c r="H54" s="12" t="s">
        <v>26</v>
      </c>
      <c r="I54" s="12" t="s">
        <v>125</v>
      </c>
      <c r="J54" s="15" t="s">
        <v>140</v>
      </c>
      <c r="K54" s="16" t="n">
        <f aca="false">K55</f>
        <v>12300</v>
      </c>
    </row>
    <row r="55" customFormat="false" ht="63.75" hidden="false" customHeight="false" outlineLevel="0" collapsed="false">
      <c r="A55" s="11" t="s">
        <v>141</v>
      </c>
      <c r="B55" s="12" t="s">
        <v>100</v>
      </c>
      <c r="C55" s="12" t="s">
        <v>16</v>
      </c>
      <c r="D55" s="12" t="s">
        <v>49</v>
      </c>
      <c r="E55" s="12" t="s">
        <v>112</v>
      </c>
      <c r="F55" s="12" t="s">
        <v>142</v>
      </c>
      <c r="G55" s="12" t="s">
        <v>47</v>
      </c>
      <c r="H55" s="12" t="s">
        <v>26</v>
      </c>
      <c r="I55" s="12" t="s">
        <v>125</v>
      </c>
      <c r="J55" s="15" t="s">
        <v>143</v>
      </c>
      <c r="K55" s="16" t="n">
        <v>12300</v>
      </c>
    </row>
    <row r="56" customFormat="false" ht="25.5" hidden="false" customHeight="false" outlineLevel="0" collapsed="false">
      <c r="A56" s="11" t="s">
        <v>144</v>
      </c>
      <c r="B56" s="12" t="s">
        <v>100</v>
      </c>
      <c r="C56" s="12" t="s">
        <v>16</v>
      </c>
      <c r="D56" s="12" t="s">
        <v>58</v>
      </c>
      <c r="E56" s="12" t="s">
        <v>25</v>
      </c>
      <c r="F56" s="12" t="s">
        <v>24</v>
      </c>
      <c r="G56" s="12" t="s">
        <v>25</v>
      </c>
      <c r="H56" s="12" t="s">
        <v>26</v>
      </c>
      <c r="I56" s="12" t="s">
        <v>24</v>
      </c>
      <c r="J56" s="15" t="s">
        <v>145</v>
      </c>
      <c r="K56" s="16" t="n">
        <f aca="false">K60+K57</f>
        <v>0</v>
      </c>
    </row>
    <row r="57" customFormat="false" ht="76.5" hidden="false" customHeight="false" outlineLevel="0" collapsed="false">
      <c r="A57" s="11" t="s">
        <v>146</v>
      </c>
      <c r="B57" s="12" t="s">
        <v>100</v>
      </c>
      <c r="C57" s="12" t="s">
        <v>16</v>
      </c>
      <c r="D57" s="12" t="s">
        <v>58</v>
      </c>
      <c r="E57" s="12" t="s">
        <v>31</v>
      </c>
      <c r="F57" s="12" t="s">
        <v>24</v>
      </c>
      <c r="G57" s="12" t="s">
        <v>25</v>
      </c>
      <c r="H57" s="12" t="s">
        <v>26</v>
      </c>
      <c r="I57" s="12" t="s">
        <v>24</v>
      </c>
      <c r="J57" s="15" t="s">
        <v>147</v>
      </c>
      <c r="K57" s="16" t="n">
        <f aca="false">K58</f>
        <v>0</v>
      </c>
    </row>
    <row r="58" customFormat="false" ht="76.5" hidden="false" customHeight="false" outlineLevel="0" collapsed="false">
      <c r="A58" s="11" t="s">
        <v>148</v>
      </c>
      <c r="B58" s="12" t="s">
        <v>100</v>
      </c>
      <c r="C58" s="12" t="s">
        <v>16</v>
      </c>
      <c r="D58" s="12" t="s">
        <v>58</v>
      </c>
      <c r="E58" s="12" t="s">
        <v>31</v>
      </c>
      <c r="F58" s="12" t="s">
        <v>117</v>
      </c>
      <c r="G58" s="12" t="s">
        <v>47</v>
      </c>
      <c r="H58" s="12" t="s">
        <v>26</v>
      </c>
      <c r="I58" s="12" t="s">
        <v>149</v>
      </c>
      <c r="J58" s="15" t="s">
        <v>150</v>
      </c>
      <c r="K58" s="16" t="n">
        <f aca="false">K59</f>
        <v>0</v>
      </c>
    </row>
    <row r="59" customFormat="false" ht="76.5" hidden="false" customHeight="false" outlineLevel="0" collapsed="false">
      <c r="A59" s="11" t="s">
        <v>151</v>
      </c>
      <c r="B59" s="12" t="s">
        <v>100</v>
      </c>
      <c r="C59" s="12" t="s">
        <v>16</v>
      </c>
      <c r="D59" s="12" t="s">
        <v>58</v>
      </c>
      <c r="E59" s="12" t="s">
        <v>31</v>
      </c>
      <c r="F59" s="12" t="s">
        <v>120</v>
      </c>
      <c r="G59" s="12" t="s">
        <v>47</v>
      </c>
      <c r="H59" s="12" t="s">
        <v>26</v>
      </c>
      <c r="I59" s="12" t="s">
        <v>149</v>
      </c>
      <c r="J59" s="15" t="s">
        <v>152</v>
      </c>
      <c r="K59" s="16" t="n">
        <v>0</v>
      </c>
    </row>
    <row r="60" customFormat="false" ht="25.5" hidden="false" customHeight="false" outlineLevel="0" collapsed="false">
      <c r="A60" s="11" t="s">
        <v>153</v>
      </c>
      <c r="B60" s="12" t="s">
        <v>100</v>
      </c>
      <c r="C60" s="12" t="s">
        <v>16</v>
      </c>
      <c r="D60" s="12" t="s">
        <v>58</v>
      </c>
      <c r="E60" s="12" t="s">
        <v>80</v>
      </c>
      <c r="F60" s="12" t="s">
        <v>24</v>
      </c>
      <c r="G60" s="12" t="s">
        <v>25</v>
      </c>
      <c r="H60" s="12" t="s">
        <v>26</v>
      </c>
      <c r="I60" s="12" t="s">
        <v>154</v>
      </c>
      <c r="J60" s="15" t="s">
        <v>155</v>
      </c>
      <c r="K60" s="16" t="n">
        <f aca="false">K61</f>
        <v>0</v>
      </c>
    </row>
    <row r="61" customFormat="false" ht="38.25" hidden="false" customHeight="false" outlineLevel="0" collapsed="false">
      <c r="A61" s="11" t="s">
        <v>156</v>
      </c>
      <c r="B61" s="12" t="s">
        <v>100</v>
      </c>
      <c r="C61" s="12" t="s">
        <v>16</v>
      </c>
      <c r="D61" s="12" t="s">
        <v>58</v>
      </c>
      <c r="E61" s="12" t="s">
        <v>80</v>
      </c>
      <c r="F61" s="12" t="s">
        <v>36</v>
      </c>
      <c r="G61" s="12" t="s">
        <v>25</v>
      </c>
      <c r="H61" s="12" t="s">
        <v>26</v>
      </c>
      <c r="I61" s="12" t="s">
        <v>154</v>
      </c>
      <c r="J61" s="15" t="s">
        <v>157</v>
      </c>
      <c r="K61" s="16" t="n">
        <f aca="false">K62</f>
        <v>0</v>
      </c>
    </row>
    <row r="62" customFormat="false" ht="51" hidden="false" customHeight="false" outlineLevel="0" collapsed="false">
      <c r="A62" s="11" t="s">
        <v>158</v>
      </c>
      <c r="B62" s="12" t="s">
        <v>100</v>
      </c>
      <c r="C62" s="12" t="s">
        <v>16</v>
      </c>
      <c r="D62" s="12" t="s">
        <v>58</v>
      </c>
      <c r="E62" s="12" t="s">
        <v>80</v>
      </c>
      <c r="F62" s="12" t="s">
        <v>130</v>
      </c>
      <c r="G62" s="12" t="s">
        <v>47</v>
      </c>
      <c r="H62" s="12" t="s">
        <v>26</v>
      </c>
      <c r="I62" s="12" t="s">
        <v>154</v>
      </c>
      <c r="J62" s="15" t="s">
        <v>159</v>
      </c>
      <c r="K62" s="16" t="n">
        <v>0</v>
      </c>
    </row>
    <row r="63" customFormat="false" ht="15" hidden="false" customHeight="false" outlineLevel="0" collapsed="false">
      <c r="A63" s="11" t="s">
        <v>160</v>
      </c>
      <c r="B63" s="12" t="s">
        <v>100</v>
      </c>
      <c r="C63" s="12" t="s">
        <v>16</v>
      </c>
      <c r="D63" s="12" t="s">
        <v>64</v>
      </c>
      <c r="E63" s="12" t="s">
        <v>25</v>
      </c>
      <c r="F63" s="12" t="s">
        <v>24</v>
      </c>
      <c r="G63" s="12" t="s">
        <v>25</v>
      </c>
      <c r="H63" s="12" t="s">
        <v>26</v>
      </c>
      <c r="I63" s="12" t="s">
        <v>24</v>
      </c>
      <c r="J63" s="15" t="s">
        <v>161</v>
      </c>
      <c r="K63" s="16" t="n">
        <f aca="false">K64+K66</f>
        <v>2000</v>
      </c>
    </row>
    <row r="64" customFormat="false" ht="38.25" hidden="false" customHeight="false" outlineLevel="0" collapsed="false">
      <c r="A64" s="11" t="s">
        <v>162</v>
      </c>
      <c r="B64" s="12" t="s">
        <v>100</v>
      </c>
      <c r="C64" s="12" t="s">
        <v>16</v>
      </c>
      <c r="D64" s="12" t="s">
        <v>64</v>
      </c>
      <c r="E64" s="12" t="s">
        <v>31</v>
      </c>
      <c r="F64" s="12" t="s">
        <v>24</v>
      </c>
      <c r="G64" s="12" t="s">
        <v>31</v>
      </c>
      <c r="H64" s="12" t="s">
        <v>26</v>
      </c>
      <c r="I64" s="12" t="s">
        <v>163</v>
      </c>
      <c r="J64" s="15" t="s">
        <v>164</v>
      </c>
      <c r="K64" s="16" t="n">
        <f aca="false">K65</f>
        <v>2000</v>
      </c>
    </row>
    <row r="65" customFormat="false" ht="51" hidden="false" customHeight="false" outlineLevel="0" collapsed="false">
      <c r="A65" s="11" t="s">
        <v>165</v>
      </c>
      <c r="B65" s="12" t="s">
        <v>100</v>
      </c>
      <c r="C65" s="12" t="s">
        <v>16</v>
      </c>
      <c r="D65" s="12" t="s">
        <v>64</v>
      </c>
      <c r="E65" s="12" t="s">
        <v>31</v>
      </c>
      <c r="F65" s="12" t="s">
        <v>36</v>
      </c>
      <c r="G65" s="12" t="s">
        <v>31</v>
      </c>
      <c r="H65" s="12" t="s">
        <v>26</v>
      </c>
      <c r="I65" s="12" t="s">
        <v>163</v>
      </c>
      <c r="J65" s="15" t="s">
        <v>166</v>
      </c>
      <c r="K65" s="16" t="n">
        <v>2000</v>
      </c>
    </row>
    <row r="66" customFormat="false" ht="102" hidden="false" customHeight="false" outlineLevel="0" collapsed="false">
      <c r="A66" s="11" t="s">
        <v>167</v>
      </c>
      <c r="B66" s="12" t="s">
        <v>100</v>
      </c>
      <c r="C66" s="12" t="s">
        <v>16</v>
      </c>
      <c r="D66" s="12" t="s">
        <v>64</v>
      </c>
      <c r="E66" s="12" t="s">
        <v>168</v>
      </c>
      <c r="F66" s="12" t="s">
        <v>24</v>
      </c>
      <c r="G66" s="12" t="s">
        <v>25</v>
      </c>
      <c r="H66" s="12" t="s">
        <v>26</v>
      </c>
      <c r="I66" s="12" t="s">
        <v>163</v>
      </c>
      <c r="J66" s="15" t="s">
        <v>169</v>
      </c>
      <c r="K66" s="16" t="n">
        <f aca="false">K67</f>
        <v>0</v>
      </c>
    </row>
    <row r="67" customFormat="false" ht="51" hidden="false" customHeight="false" outlineLevel="0" collapsed="false">
      <c r="A67" s="11" t="s">
        <v>170</v>
      </c>
      <c r="B67" s="12" t="s">
        <v>100</v>
      </c>
      <c r="C67" s="12" t="s">
        <v>16</v>
      </c>
      <c r="D67" s="12" t="s">
        <v>64</v>
      </c>
      <c r="E67" s="12" t="s">
        <v>168</v>
      </c>
      <c r="F67" s="12" t="s">
        <v>34</v>
      </c>
      <c r="G67" s="12" t="s">
        <v>25</v>
      </c>
      <c r="H67" s="12" t="s">
        <v>26</v>
      </c>
      <c r="I67" s="12" t="s">
        <v>163</v>
      </c>
      <c r="J67" s="15" t="s">
        <v>171</v>
      </c>
      <c r="K67" s="16" t="n">
        <f aca="false">K68</f>
        <v>0</v>
      </c>
    </row>
    <row r="68" customFormat="false" ht="64.5" hidden="false" customHeight="false" outlineLevel="0" collapsed="false">
      <c r="A68" s="11" t="s">
        <v>172</v>
      </c>
      <c r="B68" s="12" t="s">
        <v>100</v>
      </c>
      <c r="C68" s="12" t="s">
        <v>16</v>
      </c>
      <c r="D68" s="12" t="s">
        <v>64</v>
      </c>
      <c r="E68" s="12" t="s">
        <v>168</v>
      </c>
      <c r="F68" s="12" t="s">
        <v>34</v>
      </c>
      <c r="G68" s="12" t="s">
        <v>47</v>
      </c>
      <c r="H68" s="12" t="s">
        <v>26</v>
      </c>
      <c r="I68" s="12" t="s">
        <v>163</v>
      </c>
      <c r="J68" s="25" t="s">
        <v>173</v>
      </c>
      <c r="K68" s="26" t="n">
        <v>0</v>
      </c>
    </row>
    <row r="69" customFormat="false" ht="15" hidden="false" customHeight="false" outlineLevel="0" collapsed="false">
      <c r="A69" s="11" t="s">
        <v>174</v>
      </c>
      <c r="B69" s="12" t="s">
        <v>100</v>
      </c>
      <c r="C69" s="12" t="s">
        <v>16</v>
      </c>
      <c r="D69" s="12" t="s">
        <v>67</v>
      </c>
      <c r="E69" s="12" t="s">
        <v>25</v>
      </c>
      <c r="F69" s="12" t="s">
        <v>24</v>
      </c>
      <c r="G69" s="12" t="s">
        <v>25</v>
      </c>
      <c r="H69" s="12" t="s">
        <v>26</v>
      </c>
      <c r="I69" s="12" t="s">
        <v>24</v>
      </c>
      <c r="J69" s="15" t="s">
        <v>175</v>
      </c>
      <c r="K69" s="27" t="n">
        <f aca="false">K70</f>
        <v>172283</v>
      </c>
    </row>
    <row r="70" customFormat="false" ht="15" hidden="false" customHeight="false" outlineLevel="0" collapsed="false">
      <c r="A70" s="11" t="s">
        <v>176</v>
      </c>
      <c r="B70" s="12" t="s">
        <v>100</v>
      </c>
      <c r="C70" s="12" t="s">
        <v>16</v>
      </c>
      <c r="D70" s="12" t="s">
        <v>67</v>
      </c>
      <c r="E70" s="12" t="s">
        <v>61</v>
      </c>
      <c r="F70" s="12" t="s">
        <v>24</v>
      </c>
      <c r="G70" s="12" t="s">
        <v>25</v>
      </c>
      <c r="H70" s="12" t="s">
        <v>26</v>
      </c>
      <c r="I70" s="12" t="s">
        <v>177</v>
      </c>
      <c r="J70" s="15" t="s">
        <v>178</v>
      </c>
      <c r="K70" s="27" t="n">
        <f aca="false">K71</f>
        <v>172283</v>
      </c>
    </row>
    <row r="71" customFormat="false" ht="25.5" hidden="false" customHeight="false" outlineLevel="0" collapsed="false">
      <c r="A71" s="11" t="s">
        <v>179</v>
      </c>
      <c r="B71" s="12" t="s">
        <v>100</v>
      </c>
      <c r="C71" s="12" t="s">
        <v>16</v>
      </c>
      <c r="D71" s="12" t="s">
        <v>67</v>
      </c>
      <c r="E71" s="12" t="s">
        <v>61</v>
      </c>
      <c r="F71" s="12" t="s">
        <v>38</v>
      </c>
      <c r="G71" s="12" t="s">
        <v>47</v>
      </c>
      <c r="H71" s="12" t="s">
        <v>26</v>
      </c>
      <c r="I71" s="12" t="s">
        <v>177</v>
      </c>
      <c r="J71" s="15" t="s">
        <v>180</v>
      </c>
      <c r="K71" s="27" t="n">
        <f aca="false">SUM(K72:K73)</f>
        <v>172283</v>
      </c>
    </row>
    <row r="72" customFormat="false" ht="51" hidden="false" customHeight="false" outlineLevel="0" collapsed="false">
      <c r="A72" s="11" t="s">
        <v>181</v>
      </c>
      <c r="B72" s="12" t="s">
        <v>100</v>
      </c>
      <c r="C72" s="12" t="s">
        <v>16</v>
      </c>
      <c r="D72" s="12" t="s">
        <v>67</v>
      </c>
      <c r="E72" s="12" t="s">
        <v>61</v>
      </c>
      <c r="F72" s="12" t="s">
        <v>38</v>
      </c>
      <c r="G72" s="12" t="s">
        <v>47</v>
      </c>
      <c r="H72" s="12" t="s">
        <v>182</v>
      </c>
      <c r="I72" s="12" t="s">
        <v>177</v>
      </c>
      <c r="J72" s="15" t="s">
        <v>183</v>
      </c>
      <c r="K72" s="27" t="n">
        <v>120598</v>
      </c>
    </row>
    <row r="73" customFormat="false" ht="51" hidden="false" customHeight="false" outlineLevel="0" collapsed="false">
      <c r="A73" s="11" t="s">
        <v>184</v>
      </c>
      <c r="B73" s="12" t="s">
        <v>100</v>
      </c>
      <c r="C73" s="12" t="s">
        <v>16</v>
      </c>
      <c r="D73" s="12" t="s">
        <v>67</v>
      </c>
      <c r="E73" s="12" t="s">
        <v>61</v>
      </c>
      <c r="F73" s="12" t="s">
        <v>38</v>
      </c>
      <c r="G73" s="12" t="s">
        <v>47</v>
      </c>
      <c r="H73" s="12" t="s">
        <v>185</v>
      </c>
      <c r="I73" s="12" t="s">
        <v>177</v>
      </c>
      <c r="J73" s="15" t="s">
        <v>186</v>
      </c>
      <c r="K73" s="27" t="n">
        <v>51685</v>
      </c>
    </row>
  </sheetData>
  <mergeCells count="8">
    <mergeCell ref="A3:K3"/>
    <mergeCell ref="A6:A8"/>
    <mergeCell ref="B6:I6"/>
    <mergeCell ref="J6:J8"/>
    <mergeCell ref="K6:K8"/>
    <mergeCell ref="B7:B8"/>
    <mergeCell ref="C7:G7"/>
    <mergeCell ref="H7:I7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84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AMJ88"/>
  <sheetViews>
    <sheetView showFormulas="false" showGridLines="true" showRowColHeaders="true" showZeros="true" rightToLeft="false" tabSelected="true" showOutlineSymbols="true" defaultGridColor="true" view="pageBreakPreview" topLeftCell="A1" colorId="64" zoomScale="100" zoomScaleNormal="100" zoomScalePageLayoutView="100" workbookViewId="0">
      <selection pane="topLeft" activeCell="K6" activeCellId="0" sqref="K6"/>
    </sheetView>
  </sheetViews>
  <sheetFormatPr defaultColWidth="9.47265625" defaultRowHeight="13.8" zeroHeight="false" outlineLevelRow="0" outlineLevelCol="0"/>
  <cols>
    <col collapsed="false" customWidth="true" hidden="false" outlineLevel="0" max="1" min="1" style="0" width="3.86"/>
    <col collapsed="false" customWidth="true" hidden="false" outlineLevel="0" max="2" min="2" style="1" width="4.43"/>
    <col collapsed="false" customWidth="true" hidden="false" outlineLevel="0" max="3" min="3" style="1" width="2.57"/>
    <col collapsed="false" customWidth="true" hidden="false" outlineLevel="0" max="4" min="4" style="1" width="3.57"/>
    <col collapsed="false" customWidth="true" hidden="false" outlineLevel="0" max="5" min="5" style="1" width="2.99"/>
    <col collapsed="false" customWidth="true" hidden="false" outlineLevel="0" max="6" min="6" style="1" width="4.29"/>
    <col collapsed="false" customWidth="true" hidden="false" outlineLevel="0" max="7" min="7" style="1" width="4.14"/>
    <col collapsed="false" customWidth="true" hidden="false" outlineLevel="0" max="8" min="8" style="1" width="5.14"/>
    <col collapsed="false" customWidth="true" hidden="false" outlineLevel="0" max="9" min="9" style="1" width="5.7"/>
    <col collapsed="false" customWidth="true" hidden="false" outlineLevel="0" max="10" min="10" style="1" width="51.71"/>
    <col collapsed="false" customWidth="true" hidden="false" outlineLevel="0" max="11" min="11" style="0" width="16.71"/>
    <col collapsed="false" customWidth="true" hidden="false" outlineLevel="0" max="12" min="12" style="0" width="16.87"/>
    <col collapsed="false" customWidth="true" hidden="false" outlineLevel="0" max="13" min="13" style="0" width="17.59"/>
    <col collapsed="false" customWidth="true" hidden="true" outlineLevel="0" max="14" min="14" style="0" width="11.94"/>
    <col collapsed="false" customWidth="true" hidden="true" outlineLevel="0" max="15" min="15" style="0" width="12.64"/>
    <col collapsed="false" customWidth="true" hidden="false" outlineLevel="0" max="256" min="256" style="0" width="3.86"/>
    <col collapsed="false" customWidth="true" hidden="false" outlineLevel="0" max="257" min="257" style="0" width="4.43"/>
    <col collapsed="false" customWidth="true" hidden="false" outlineLevel="0" max="258" min="258" style="0" width="2.57"/>
    <col collapsed="false" customWidth="true" hidden="false" outlineLevel="0" max="259" min="259" style="0" width="3.57"/>
    <col collapsed="false" customWidth="true" hidden="false" outlineLevel="0" max="260" min="260" style="0" width="2.99"/>
    <col collapsed="false" customWidth="true" hidden="false" outlineLevel="0" max="261" min="261" style="0" width="4.29"/>
    <col collapsed="false" customWidth="true" hidden="false" outlineLevel="0" max="262" min="262" style="0" width="4.14"/>
    <col collapsed="false" customWidth="true" hidden="false" outlineLevel="0" max="263" min="263" style="0" width="5.14"/>
    <col collapsed="false" customWidth="true" hidden="false" outlineLevel="0" max="264" min="264" style="0" width="5.7"/>
    <col collapsed="false" customWidth="true" hidden="false" outlineLevel="0" max="265" min="265" style="0" width="51.71"/>
    <col collapsed="false" customWidth="true" hidden="false" outlineLevel="0" max="266" min="266" style="0" width="16.71"/>
    <col collapsed="false" customWidth="true" hidden="false" outlineLevel="0" max="267" min="267" style="0" width="16.87"/>
    <col collapsed="false" customWidth="true" hidden="false" outlineLevel="0" max="268" min="268" style="0" width="17.59"/>
    <col collapsed="false" customWidth="true" hidden="false" outlineLevel="0" max="512" min="512" style="0" width="3.86"/>
    <col collapsed="false" customWidth="true" hidden="false" outlineLevel="0" max="513" min="513" style="0" width="4.43"/>
    <col collapsed="false" customWidth="true" hidden="false" outlineLevel="0" max="514" min="514" style="0" width="2.57"/>
    <col collapsed="false" customWidth="true" hidden="false" outlineLevel="0" max="515" min="515" style="0" width="3.57"/>
    <col collapsed="false" customWidth="true" hidden="false" outlineLevel="0" max="516" min="516" style="0" width="2.99"/>
    <col collapsed="false" customWidth="true" hidden="false" outlineLevel="0" max="517" min="517" style="0" width="4.29"/>
    <col collapsed="false" customWidth="true" hidden="false" outlineLevel="0" max="518" min="518" style="0" width="4.14"/>
    <col collapsed="false" customWidth="true" hidden="false" outlineLevel="0" max="519" min="519" style="0" width="5.14"/>
    <col collapsed="false" customWidth="true" hidden="false" outlineLevel="0" max="520" min="520" style="0" width="5.7"/>
    <col collapsed="false" customWidth="true" hidden="false" outlineLevel="0" max="521" min="521" style="0" width="51.71"/>
    <col collapsed="false" customWidth="true" hidden="false" outlineLevel="0" max="522" min="522" style="0" width="16.71"/>
    <col collapsed="false" customWidth="true" hidden="false" outlineLevel="0" max="523" min="523" style="0" width="16.87"/>
    <col collapsed="false" customWidth="true" hidden="false" outlineLevel="0" max="524" min="524" style="0" width="17.59"/>
    <col collapsed="false" customWidth="true" hidden="false" outlineLevel="0" max="768" min="768" style="0" width="3.86"/>
    <col collapsed="false" customWidth="true" hidden="false" outlineLevel="0" max="769" min="769" style="0" width="4.43"/>
    <col collapsed="false" customWidth="true" hidden="false" outlineLevel="0" max="770" min="770" style="0" width="2.57"/>
    <col collapsed="false" customWidth="true" hidden="false" outlineLevel="0" max="771" min="771" style="0" width="3.57"/>
    <col collapsed="false" customWidth="true" hidden="false" outlineLevel="0" max="772" min="772" style="0" width="2.99"/>
    <col collapsed="false" customWidth="true" hidden="false" outlineLevel="0" max="773" min="773" style="0" width="4.29"/>
    <col collapsed="false" customWidth="true" hidden="false" outlineLevel="0" max="774" min="774" style="0" width="4.14"/>
    <col collapsed="false" customWidth="true" hidden="false" outlineLevel="0" max="775" min="775" style="0" width="5.14"/>
    <col collapsed="false" customWidth="true" hidden="false" outlineLevel="0" max="776" min="776" style="0" width="5.7"/>
    <col collapsed="false" customWidth="true" hidden="false" outlineLevel="0" max="777" min="777" style="0" width="51.71"/>
    <col collapsed="false" customWidth="true" hidden="false" outlineLevel="0" max="778" min="778" style="0" width="16.71"/>
    <col collapsed="false" customWidth="true" hidden="false" outlineLevel="0" max="779" min="779" style="0" width="16.87"/>
    <col collapsed="false" customWidth="true" hidden="false" outlineLevel="0" max="780" min="780" style="0" width="17.59"/>
    <col collapsed="false" customWidth="true" hidden="false" outlineLevel="0" max="1024" min="1024" style="0" width="11.52"/>
  </cols>
  <sheetData>
    <row r="1" s="2" customFormat="true" ht="15.65" hidden="false" customHeight="true" outlineLevel="0" collapsed="false">
      <c r="B1" s="3"/>
      <c r="C1" s="3"/>
      <c r="D1" s="3"/>
      <c r="E1" s="3"/>
      <c r="F1" s="3"/>
      <c r="G1" s="3"/>
      <c r="H1" s="3"/>
      <c r="I1" s="3"/>
      <c r="J1" s="28" t="s">
        <v>187</v>
      </c>
      <c r="K1" s="28"/>
      <c r="L1" s="28"/>
      <c r="M1" s="28"/>
      <c r="AMJ1" s="0"/>
    </row>
    <row r="2" s="2" customFormat="true" ht="12.75" hidden="false" customHeight="true" outlineLevel="0" collapsed="false">
      <c r="B2" s="3"/>
      <c r="C2" s="3"/>
      <c r="D2" s="3"/>
      <c r="E2" s="3"/>
      <c r="F2" s="3"/>
      <c r="G2" s="3"/>
      <c r="H2" s="3"/>
      <c r="I2" s="3"/>
      <c r="J2" s="29" t="s">
        <v>188</v>
      </c>
      <c r="K2" s="29"/>
      <c r="L2" s="29"/>
      <c r="M2" s="29"/>
      <c r="AMJ2" s="0"/>
    </row>
    <row r="3" s="2" customFormat="true" ht="33.55" hidden="false" customHeight="true" outlineLevel="0" collapsed="false">
      <c r="A3" s="5" t="s">
        <v>189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AMJ3" s="0"/>
    </row>
    <row r="4" s="2" customFormat="true" ht="13.8" hidden="false" customHeight="false" outlineLevel="0" collapsed="false">
      <c r="B4" s="3"/>
      <c r="C4" s="3"/>
      <c r="D4" s="3"/>
      <c r="E4" s="3"/>
      <c r="F4" s="3"/>
      <c r="G4" s="3"/>
      <c r="H4" s="3"/>
      <c r="I4" s="3"/>
      <c r="J4" s="3"/>
      <c r="K4" s="4"/>
      <c r="L4" s="4"/>
      <c r="M4" s="4"/>
      <c r="AMJ4" s="0"/>
    </row>
    <row r="5" s="2" customFormat="true" ht="13.8" hidden="false" customHeight="false" outlineLevel="0" collapsed="false">
      <c r="B5" s="3"/>
      <c r="C5" s="3"/>
      <c r="D5" s="3"/>
      <c r="E5" s="3"/>
      <c r="F5" s="3"/>
      <c r="G5" s="3"/>
      <c r="H5" s="3"/>
      <c r="I5" s="3"/>
      <c r="J5" s="3"/>
      <c r="K5" s="4"/>
      <c r="L5" s="4"/>
      <c r="M5" s="6" t="s">
        <v>1</v>
      </c>
      <c r="AMJ5" s="0"/>
    </row>
    <row r="6" s="2" customFormat="true" ht="12.75" hidden="false" customHeight="true" outlineLevel="0" collapsed="false">
      <c r="A6" s="7" t="s">
        <v>2</v>
      </c>
      <c r="B6" s="8" t="s">
        <v>3</v>
      </c>
      <c r="C6" s="8"/>
      <c r="D6" s="8"/>
      <c r="E6" s="8"/>
      <c r="F6" s="8"/>
      <c r="G6" s="8"/>
      <c r="H6" s="8"/>
      <c r="I6" s="8"/>
      <c r="J6" s="9" t="s">
        <v>190</v>
      </c>
      <c r="K6" s="9" t="s">
        <v>191</v>
      </c>
      <c r="L6" s="9" t="s">
        <v>192</v>
      </c>
      <c r="M6" s="9" t="s">
        <v>193</v>
      </c>
      <c r="AMJ6" s="0"/>
    </row>
    <row r="7" s="2" customFormat="true" ht="33.6" hidden="false" customHeight="true" outlineLevel="0" collapsed="false">
      <c r="A7" s="7"/>
      <c r="B7" s="10" t="s">
        <v>6</v>
      </c>
      <c r="C7" s="8" t="s">
        <v>7</v>
      </c>
      <c r="D7" s="8"/>
      <c r="E7" s="8"/>
      <c r="F7" s="8"/>
      <c r="G7" s="8"/>
      <c r="H7" s="8" t="s">
        <v>8</v>
      </c>
      <c r="I7" s="8"/>
      <c r="J7" s="9"/>
      <c r="K7" s="9"/>
      <c r="L7" s="9"/>
      <c r="M7" s="9"/>
      <c r="AMJ7" s="0"/>
    </row>
    <row r="8" s="2" customFormat="true" ht="205.2" hidden="false" customHeight="false" outlineLevel="0" collapsed="false">
      <c r="A8" s="7"/>
      <c r="B8" s="10"/>
      <c r="C8" s="10" t="s">
        <v>9</v>
      </c>
      <c r="D8" s="10" t="s">
        <v>10</v>
      </c>
      <c r="E8" s="10" t="s">
        <v>11</v>
      </c>
      <c r="F8" s="10" t="s">
        <v>12</v>
      </c>
      <c r="G8" s="10" t="s">
        <v>13</v>
      </c>
      <c r="H8" s="10" t="s">
        <v>14</v>
      </c>
      <c r="I8" s="10" t="s">
        <v>15</v>
      </c>
      <c r="J8" s="9"/>
      <c r="K8" s="9"/>
      <c r="L8" s="9"/>
      <c r="M8" s="9"/>
      <c r="AMJ8" s="0"/>
    </row>
    <row r="9" customFormat="false" ht="13.8" hidden="false" customHeight="false" outlineLevel="0" collapsed="false">
      <c r="A9" s="11"/>
      <c r="B9" s="12" t="s">
        <v>16</v>
      </c>
      <c r="C9" s="12" t="s">
        <v>17</v>
      </c>
      <c r="D9" s="12" t="s">
        <v>18</v>
      </c>
      <c r="E9" s="12" t="s">
        <v>19</v>
      </c>
      <c r="F9" s="12" t="s">
        <v>20</v>
      </c>
      <c r="G9" s="12" t="s">
        <v>21</v>
      </c>
      <c r="H9" s="12" t="s">
        <v>22</v>
      </c>
      <c r="I9" s="12" t="s">
        <v>23</v>
      </c>
      <c r="J9" s="13" t="n">
        <v>9</v>
      </c>
      <c r="K9" s="13" t="n">
        <v>10</v>
      </c>
      <c r="L9" s="13" t="n">
        <v>11</v>
      </c>
      <c r="M9" s="13" t="n">
        <v>12</v>
      </c>
    </row>
    <row r="10" customFormat="false" ht="13.8" hidden="false" customHeight="false" outlineLevel="0" collapsed="false">
      <c r="A10" s="11" t="s">
        <v>16</v>
      </c>
      <c r="B10" s="12" t="s">
        <v>24</v>
      </c>
      <c r="C10" s="12" t="s">
        <v>16</v>
      </c>
      <c r="D10" s="12" t="s">
        <v>25</v>
      </c>
      <c r="E10" s="12" t="s">
        <v>25</v>
      </c>
      <c r="F10" s="12" t="s">
        <v>24</v>
      </c>
      <c r="G10" s="12" t="s">
        <v>25</v>
      </c>
      <c r="H10" s="12" t="s">
        <v>26</v>
      </c>
      <c r="I10" s="12" t="s">
        <v>24</v>
      </c>
      <c r="J10" s="15" t="s">
        <v>27</v>
      </c>
      <c r="K10" s="16" t="n">
        <f aca="false">K11+K28+K31+K39+K43+K18+K55+K58</f>
        <v>14488839.12</v>
      </c>
      <c r="L10" s="16" t="n">
        <f aca="false">L11+L28+L31+L39+L43+L18+L55+L58</f>
        <v>15248909.12</v>
      </c>
      <c r="M10" s="16" t="n">
        <f aca="false">ROUND(L10*100/K10,2)</f>
        <v>105.25</v>
      </c>
    </row>
    <row r="11" customFormat="false" ht="13.8" hidden="false" customHeight="false" outlineLevel="0" collapsed="false">
      <c r="A11" s="11" t="s">
        <v>17</v>
      </c>
      <c r="B11" s="12" t="s">
        <v>28</v>
      </c>
      <c r="C11" s="12" t="s">
        <v>16</v>
      </c>
      <c r="D11" s="12" t="s">
        <v>29</v>
      </c>
      <c r="E11" s="12" t="s">
        <v>25</v>
      </c>
      <c r="F11" s="12" t="s">
        <v>24</v>
      </c>
      <c r="G11" s="12" t="s">
        <v>25</v>
      </c>
      <c r="H11" s="12" t="s">
        <v>26</v>
      </c>
      <c r="I11" s="12" t="s">
        <v>24</v>
      </c>
      <c r="J11" s="15" t="s">
        <v>30</v>
      </c>
      <c r="K11" s="16" t="n">
        <f aca="false">K12</f>
        <v>2622570</v>
      </c>
      <c r="L11" s="16" t="n">
        <f aca="false">L12</f>
        <v>2876261.28</v>
      </c>
      <c r="M11" s="16" t="n">
        <f aca="false">ROUND(L11*100/K11,2)</f>
        <v>109.67</v>
      </c>
    </row>
    <row r="12" customFormat="false" ht="13.8" hidden="false" customHeight="false" outlineLevel="0" collapsed="false">
      <c r="A12" s="11" t="s">
        <v>18</v>
      </c>
      <c r="B12" s="12" t="s">
        <v>28</v>
      </c>
      <c r="C12" s="12" t="s">
        <v>16</v>
      </c>
      <c r="D12" s="12" t="s">
        <v>29</v>
      </c>
      <c r="E12" s="12" t="s">
        <v>31</v>
      </c>
      <c r="F12" s="12" t="s">
        <v>24</v>
      </c>
      <c r="G12" s="12" t="s">
        <v>29</v>
      </c>
      <c r="H12" s="12" t="s">
        <v>26</v>
      </c>
      <c r="I12" s="12" t="s">
        <v>32</v>
      </c>
      <c r="J12" s="15" t="s">
        <v>33</v>
      </c>
      <c r="K12" s="16" t="n">
        <f aca="false">SUM(K13:K17)</f>
        <v>2622570</v>
      </c>
      <c r="L12" s="16" t="n">
        <f aca="false">SUM(L13:L17)</f>
        <v>2876261.28</v>
      </c>
      <c r="M12" s="16" t="n">
        <f aca="false">ROUND(L12*100/K12,2)</f>
        <v>109.67</v>
      </c>
    </row>
    <row r="13" customFormat="false" ht="103.5" hidden="false" customHeight="true" outlineLevel="0" collapsed="false">
      <c r="A13" s="11" t="s">
        <v>19</v>
      </c>
      <c r="B13" s="12" t="s">
        <v>28</v>
      </c>
      <c r="C13" s="12" t="s">
        <v>16</v>
      </c>
      <c r="D13" s="12" t="s">
        <v>29</v>
      </c>
      <c r="E13" s="12" t="s">
        <v>31</v>
      </c>
      <c r="F13" s="12" t="s">
        <v>34</v>
      </c>
      <c r="G13" s="12" t="s">
        <v>29</v>
      </c>
      <c r="H13" s="12" t="s">
        <v>26</v>
      </c>
      <c r="I13" s="12" t="s">
        <v>32</v>
      </c>
      <c r="J13" s="15" t="s">
        <v>194</v>
      </c>
      <c r="K13" s="16" t="n">
        <v>2550700</v>
      </c>
      <c r="L13" s="16" t="n">
        <v>2802763.25</v>
      </c>
      <c r="M13" s="16" t="n">
        <f aca="false">ROUND(L13*100/K13,2)</f>
        <v>109.88</v>
      </c>
    </row>
    <row r="14" customFormat="false" ht="96" hidden="false" customHeight="true" outlineLevel="0" collapsed="false">
      <c r="A14" s="11" t="s">
        <v>20</v>
      </c>
      <c r="B14" s="12" t="s">
        <v>28</v>
      </c>
      <c r="C14" s="12" t="s">
        <v>16</v>
      </c>
      <c r="D14" s="12" t="s">
        <v>29</v>
      </c>
      <c r="E14" s="12" t="s">
        <v>31</v>
      </c>
      <c r="F14" s="12" t="s">
        <v>36</v>
      </c>
      <c r="G14" s="12" t="s">
        <v>29</v>
      </c>
      <c r="H14" s="12" t="s">
        <v>26</v>
      </c>
      <c r="I14" s="12" t="s">
        <v>32</v>
      </c>
      <c r="J14" s="15" t="s">
        <v>195</v>
      </c>
      <c r="K14" s="16" t="n">
        <v>12010</v>
      </c>
      <c r="L14" s="16" t="n">
        <v>9729.72</v>
      </c>
      <c r="M14" s="16" t="n">
        <f aca="false">ROUND(L14*100/K14,2)</f>
        <v>81.01</v>
      </c>
    </row>
    <row r="15" customFormat="false" ht="79.5" hidden="false" customHeight="true" outlineLevel="0" collapsed="false">
      <c r="A15" s="11" t="s">
        <v>21</v>
      </c>
      <c r="B15" s="12" t="s">
        <v>28</v>
      </c>
      <c r="C15" s="12" t="s">
        <v>16</v>
      </c>
      <c r="D15" s="12" t="s">
        <v>29</v>
      </c>
      <c r="E15" s="12" t="s">
        <v>31</v>
      </c>
      <c r="F15" s="12" t="s">
        <v>38</v>
      </c>
      <c r="G15" s="12" t="s">
        <v>29</v>
      </c>
      <c r="H15" s="12" t="s">
        <v>26</v>
      </c>
      <c r="I15" s="12" t="s">
        <v>32</v>
      </c>
      <c r="J15" s="15" t="s">
        <v>196</v>
      </c>
      <c r="K15" s="16" t="n">
        <v>53870</v>
      </c>
      <c r="L15" s="16" t="n">
        <v>58552.93</v>
      </c>
      <c r="M15" s="16" t="n">
        <f aca="false">ROUND(L15*100/K15,2)</f>
        <v>108.69</v>
      </c>
      <c r="N15" s="0" t="n">
        <v>48700</v>
      </c>
      <c r="O15" s="0" t="n">
        <f aca="false">K15-N15</f>
        <v>5170</v>
      </c>
    </row>
    <row r="16" customFormat="false" ht="129.75" hidden="false" customHeight="true" outlineLevel="0" collapsed="false">
      <c r="A16" s="11" t="s">
        <v>22</v>
      </c>
      <c r="B16" s="12" t="s">
        <v>28</v>
      </c>
      <c r="C16" s="12" t="s">
        <v>16</v>
      </c>
      <c r="D16" s="12" t="s">
        <v>29</v>
      </c>
      <c r="E16" s="12" t="s">
        <v>31</v>
      </c>
      <c r="F16" s="12" t="s">
        <v>40</v>
      </c>
      <c r="G16" s="12" t="s">
        <v>29</v>
      </c>
      <c r="H16" s="12" t="s">
        <v>26</v>
      </c>
      <c r="I16" s="12" t="s">
        <v>32</v>
      </c>
      <c r="J16" s="15" t="s">
        <v>197</v>
      </c>
      <c r="K16" s="16" t="n">
        <v>0</v>
      </c>
      <c r="L16" s="16" t="n">
        <v>-774.08</v>
      </c>
      <c r="M16" s="16"/>
    </row>
    <row r="17" customFormat="false" ht="68.25" hidden="false" customHeight="true" outlineLevel="0" collapsed="false">
      <c r="A17" s="11" t="s">
        <v>23</v>
      </c>
      <c r="B17" s="12" t="s">
        <v>28</v>
      </c>
      <c r="C17" s="12" t="s">
        <v>16</v>
      </c>
      <c r="D17" s="12" t="s">
        <v>29</v>
      </c>
      <c r="E17" s="12" t="s">
        <v>31</v>
      </c>
      <c r="F17" s="12" t="s">
        <v>42</v>
      </c>
      <c r="G17" s="12" t="s">
        <v>29</v>
      </c>
      <c r="H17" s="12" t="s">
        <v>26</v>
      </c>
      <c r="I17" s="12" t="s">
        <v>32</v>
      </c>
      <c r="J17" s="15" t="s">
        <v>198</v>
      </c>
      <c r="K17" s="16" t="n">
        <v>5990</v>
      </c>
      <c r="L17" s="16" t="n">
        <v>5989.46</v>
      </c>
      <c r="M17" s="16" t="n">
        <f aca="false">ROUND(L17*100/K17,2)</f>
        <v>99.99</v>
      </c>
    </row>
    <row r="18" customFormat="false" ht="30" hidden="false" customHeight="true" outlineLevel="0" collapsed="false">
      <c r="A18" s="11" t="s">
        <v>44</v>
      </c>
      <c r="B18" s="12" t="s">
        <v>28</v>
      </c>
      <c r="C18" s="12" t="s">
        <v>16</v>
      </c>
      <c r="D18" s="12" t="s">
        <v>45</v>
      </c>
      <c r="E18" s="12" t="s">
        <v>25</v>
      </c>
      <c r="F18" s="12" t="s">
        <v>24</v>
      </c>
      <c r="G18" s="12" t="s">
        <v>25</v>
      </c>
      <c r="H18" s="12" t="s">
        <v>26</v>
      </c>
      <c r="I18" s="12" t="s">
        <v>24</v>
      </c>
      <c r="J18" s="15" t="s">
        <v>199</v>
      </c>
      <c r="K18" s="16" t="n">
        <f aca="false">K19</f>
        <v>908900</v>
      </c>
      <c r="L18" s="16" t="n">
        <f aca="false">L19</f>
        <v>974894.79</v>
      </c>
      <c r="M18" s="16" t="n">
        <f aca="false">ROUND(L18*100/K18,2)</f>
        <v>107.26</v>
      </c>
    </row>
    <row r="19" customFormat="false" ht="27" hidden="false" customHeight="true" outlineLevel="0" collapsed="false">
      <c r="A19" s="11" t="s">
        <v>47</v>
      </c>
      <c r="B19" s="12" t="s">
        <v>28</v>
      </c>
      <c r="C19" s="12" t="s">
        <v>16</v>
      </c>
      <c r="D19" s="12" t="s">
        <v>45</v>
      </c>
      <c r="E19" s="12" t="s">
        <v>31</v>
      </c>
      <c r="F19" s="12" t="s">
        <v>24</v>
      </c>
      <c r="G19" s="12" t="s">
        <v>29</v>
      </c>
      <c r="H19" s="12" t="s">
        <v>26</v>
      </c>
      <c r="I19" s="12" t="s">
        <v>32</v>
      </c>
      <c r="J19" s="15" t="s">
        <v>200</v>
      </c>
      <c r="K19" s="16" t="n">
        <f aca="false">K20+K22+K24+K26</f>
        <v>908900</v>
      </c>
      <c r="L19" s="16" t="n">
        <f aca="false">L20+L22+L24+L26</f>
        <v>974894.79</v>
      </c>
      <c r="M19" s="16" t="n">
        <f aca="false">ROUND(L19*100/K19,2)</f>
        <v>107.26</v>
      </c>
    </row>
    <row r="20" customFormat="false" ht="66.75" hidden="false" customHeight="true" outlineLevel="0" collapsed="false">
      <c r="A20" s="11" t="s">
        <v>49</v>
      </c>
      <c r="B20" s="12" t="s">
        <v>28</v>
      </c>
      <c r="C20" s="12" t="s">
        <v>16</v>
      </c>
      <c r="D20" s="12" t="s">
        <v>45</v>
      </c>
      <c r="E20" s="12" t="s">
        <v>31</v>
      </c>
      <c r="F20" s="12" t="s">
        <v>50</v>
      </c>
      <c r="G20" s="12" t="s">
        <v>29</v>
      </c>
      <c r="H20" s="12" t="s">
        <v>26</v>
      </c>
      <c r="I20" s="12" t="s">
        <v>32</v>
      </c>
      <c r="J20" s="15" t="s">
        <v>201</v>
      </c>
      <c r="K20" s="16" t="n">
        <f aca="false">K21</f>
        <v>474000</v>
      </c>
      <c r="L20" s="16" t="n">
        <f aca="false">L21</f>
        <v>503665.48</v>
      </c>
      <c r="M20" s="16" t="n">
        <f aca="false">ROUND(L20*100/K20,2)</f>
        <v>106.26</v>
      </c>
    </row>
    <row r="21" customFormat="false" ht="94.5" hidden="false" customHeight="true" outlineLevel="0" collapsed="false">
      <c r="A21" s="11" t="s">
        <v>52</v>
      </c>
      <c r="B21" s="12" t="s">
        <v>28</v>
      </c>
      <c r="C21" s="12" t="s">
        <v>16</v>
      </c>
      <c r="D21" s="12" t="s">
        <v>45</v>
      </c>
      <c r="E21" s="12" t="s">
        <v>31</v>
      </c>
      <c r="F21" s="12" t="s">
        <v>53</v>
      </c>
      <c r="G21" s="12" t="s">
        <v>29</v>
      </c>
      <c r="H21" s="12" t="s">
        <v>26</v>
      </c>
      <c r="I21" s="12" t="s">
        <v>32</v>
      </c>
      <c r="J21" s="15" t="s">
        <v>202</v>
      </c>
      <c r="K21" s="16" t="n">
        <v>474000</v>
      </c>
      <c r="L21" s="16" t="n">
        <v>503665.48</v>
      </c>
      <c r="M21" s="16" t="n">
        <f aca="false">ROUND(L21*100/K21,2)</f>
        <v>106.26</v>
      </c>
    </row>
    <row r="22" customFormat="false" ht="76.5" hidden="false" customHeight="true" outlineLevel="0" collapsed="false">
      <c r="A22" s="11" t="s">
        <v>55</v>
      </c>
      <c r="B22" s="12" t="s">
        <v>28</v>
      </c>
      <c r="C22" s="12" t="s">
        <v>16</v>
      </c>
      <c r="D22" s="12" t="s">
        <v>45</v>
      </c>
      <c r="E22" s="12" t="s">
        <v>31</v>
      </c>
      <c r="F22" s="12" t="s">
        <v>56</v>
      </c>
      <c r="G22" s="12" t="s">
        <v>29</v>
      </c>
      <c r="H22" s="12" t="s">
        <v>26</v>
      </c>
      <c r="I22" s="12" t="s">
        <v>32</v>
      </c>
      <c r="J22" s="15" t="s">
        <v>203</v>
      </c>
      <c r="K22" s="16" t="n">
        <f aca="false">K23</f>
        <v>2300</v>
      </c>
      <c r="L22" s="16" t="n">
        <f aca="false">L23</f>
        <v>2910.14</v>
      </c>
      <c r="M22" s="16" t="n">
        <f aca="false">ROUND(L22*100/K22,2)</f>
        <v>126.53</v>
      </c>
    </row>
    <row r="23" customFormat="false" ht="105" hidden="false" customHeight="true" outlineLevel="0" collapsed="false">
      <c r="A23" s="11" t="s">
        <v>58</v>
      </c>
      <c r="B23" s="12" t="s">
        <v>28</v>
      </c>
      <c r="C23" s="12" t="s">
        <v>16</v>
      </c>
      <c r="D23" s="12" t="s">
        <v>45</v>
      </c>
      <c r="E23" s="12" t="s">
        <v>31</v>
      </c>
      <c r="F23" s="12" t="s">
        <v>59</v>
      </c>
      <c r="G23" s="12" t="s">
        <v>29</v>
      </c>
      <c r="H23" s="12" t="s">
        <v>26</v>
      </c>
      <c r="I23" s="12" t="s">
        <v>32</v>
      </c>
      <c r="J23" s="15" t="s">
        <v>204</v>
      </c>
      <c r="K23" s="16" t="n">
        <v>2300</v>
      </c>
      <c r="L23" s="16" t="n">
        <v>2910.14</v>
      </c>
      <c r="M23" s="16" t="n">
        <f aca="false">ROUND(L23*100/K23,2)</f>
        <v>126.53</v>
      </c>
    </row>
    <row r="24" customFormat="false" ht="63.75" hidden="false" customHeight="true" outlineLevel="0" collapsed="false">
      <c r="A24" s="11" t="s">
        <v>61</v>
      </c>
      <c r="B24" s="12" t="s">
        <v>28</v>
      </c>
      <c r="C24" s="12" t="s">
        <v>16</v>
      </c>
      <c r="D24" s="12" t="s">
        <v>45</v>
      </c>
      <c r="E24" s="12" t="s">
        <v>31</v>
      </c>
      <c r="F24" s="12" t="s">
        <v>62</v>
      </c>
      <c r="G24" s="12" t="s">
        <v>29</v>
      </c>
      <c r="H24" s="12" t="s">
        <v>26</v>
      </c>
      <c r="I24" s="12" t="s">
        <v>32</v>
      </c>
      <c r="J24" s="15" t="s">
        <v>205</v>
      </c>
      <c r="K24" s="16" t="n">
        <f aca="false">K25</f>
        <v>491500</v>
      </c>
      <c r="L24" s="16" t="n">
        <f aca="false">L25</f>
        <v>523142.47</v>
      </c>
      <c r="M24" s="16" t="n">
        <f aca="false">ROUND(L24*100/K24,2)</f>
        <v>106.44</v>
      </c>
    </row>
    <row r="25" customFormat="false" ht="105.75" hidden="false" customHeight="true" outlineLevel="0" collapsed="false">
      <c r="A25" s="11" t="s">
        <v>64</v>
      </c>
      <c r="B25" s="12" t="s">
        <v>28</v>
      </c>
      <c r="C25" s="12" t="s">
        <v>16</v>
      </c>
      <c r="D25" s="12" t="s">
        <v>45</v>
      </c>
      <c r="E25" s="12" t="s">
        <v>31</v>
      </c>
      <c r="F25" s="12" t="s">
        <v>65</v>
      </c>
      <c r="G25" s="12" t="s">
        <v>29</v>
      </c>
      <c r="H25" s="12" t="s">
        <v>26</v>
      </c>
      <c r="I25" s="12" t="s">
        <v>32</v>
      </c>
      <c r="J25" s="15" t="s">
        <v>206</v>
      </c>
      <c r="K25" s="16" t="n">
        <v>491500</v>
      </c>
      <c r="L25" s="16" t="n">
        <v>523142.47</v>
      </c>
      <c r="M25" s="16" t="n">
        <f aca="false">ROUND(L25*100/K25,2)</f>
        <v>106.44</v>
      </c>
    </row>
    <row r="26" customFormat="false" ht="67.5" hidden="false" customHeight="true" outlineLevel="0" collapsed="false">
      <c r="A26" s="11" t="s">
        <v>67</v>
      </c>
      <c r="B26" s="12" t="s">
        <v>28</v>
      </c>
      <c r="C26" s="12" t="s">
        <v>16</v>
      </c>
      <c r="D26" s="12" t="s">
        <v>45</v>
      </c>
      <c r="E26" s="12" t="s">
        <v>31</v>
      </c>
      <c r="F26" s="12" t="s">
        <v>68</v>
      </c>
      <c r="G26" s="12" t="s">
        <v>29</v>
      </c>
      <c r="H26" s="12" t="s">
        <v>26</v>
      </c>
      <c r="I26" s="12" t="s">
        <v>32</v>
      </c>
      <c r="J26" s="15" t="s">
        <v>207</v>
      </c>
      <c r="K26" s="16" t="n">
        <f aca="false">K27</f>
        <v>-58900</v>
      </c>
      <c r="L26" s="16" t="n">
        <f aca="false">L27</f>
        <v>-54823.3</v>
      </c>
      <c r="M26" s="16" t="n">
        <f aca="false">ROUND(L26*100/K26,2)</f>
        <v>93.08</v>
      </c>
    </row>
    <row r="27" customFormat="false" ht="107.25" hidden="false" customHeight="true" outlineLevel="0" collapsed="false">
      <c r="A27" s="11" t="s">
        <v>70</v>
      </c>
      <c r="B27" s="12" t="s">
        <v>28</v>
      </c>
      <c r="C27" s="12" t="s">
        <v>16</v>
      </c>
      <c r="D27" s="12" t="s">
        <v>45</v>
      </c>
      <c r="E27" s="12" t="s">
        <v>31</v>
      </c>
      <c r="F27" s="12" t="s">
        <v>71</v>
      </c>
      <c r="G27" s="12" t="s">
        <v>29</v>
      </c>
      <c r="H27" s="12" t="s">
        <v>26</v>
      </c>
      <c r="I27" s="12" t="s">
        <v>32</v>
      </c>
      <c r="J27" s="15" t="s">
        <v>208</v>
      </c>
      <c r="K27" s="16" t="n">
        <v>-58900</v>
      </c>
      <c r="L27" s="16" t="n">
        <v>-54823.3</v>
      </c>
      <c r="M27" s="16" t="n">
        <f aca="false">ROUND(L27*100/K27,2)</f>
        <v>93.08</v>
      </c>
    </row>
    <row r="28" customFormat="false" ht="13.8" hidden="false" customHeight="false" outlineLevel="0" collapsed="false">
      <c r="A28" s="11" t="s">
        <v>73</v>
      </c>
      <c r="B28" s="12" t="s">
        <v>28</v>
      </c>
      <c r="C28" s="12" t="s">
        <v>16</v>
      </c>
      <c r="D28" s="12" t="s">
        <v>74</v>
      </c>
      <c r="E28" s="12" t="s">
        <v>25</v>
      </c>
      <c r="F28" s="12" t="s">
        <v>24</v>
      </c>
      <c r="G28" s="12" t="s">
        <v>25</v>
      </c>
      <c r="H28" s="12" t="s">
        <v>26</v>
      </c>
      <c r="I28" s="12" t="s">
        <v>24</v>
      </c>
      <c r="J28" s="15" t="s">
        <v>75</v>
      </c>
      <c r="K28" s="16" t="n">
        <f aca="false">K29</f>
        <v>254373.5</v>
      </c>
      <c r="L28" s="16" t="n">
        <f aca="false">L29</f>
        <v>254373.5</v>
      </c>
      <c r="M28" s="16" t="n">
        <f aca="false">ROUND(L28*100/K28,2)</f>
        <v>100</v>
      </c>
    </row>
    <row r="29" customFormat="false" ht="13.8" hidden="false" customHeight="false" outlineLevel="0" collapsed="false">
      <c r="A29" s="11" t="s">
        <v>76</v>
      </c>
      <c r="B29" s="12" t="s">
        <v>28</v>
      </c>
      <c r="C29" s="12" t="s">
        <v>16</v>
      </c>
      <c r="D29" s="12" t="s">
        <v>74</v>
      </c>
      <c r="E29" s="12" t="s">
        <v>45</v>
      </c>
      <c r="F29" s="12" t="s">
        <v>24</v>
      </c>
      <c r="G29" s="12" t="s">
        <v>29</v>
      </c>
      <c r="H29" s="12" t="s">
        <v>26</v>
      </c>
      <c r="I29" s="12" t="s">
        <v>32</v>
      </c>
      <c r="J29" s="15" t="s">
        <v>77</v>
      </c>
      <c r="K29" s="16" t="n">
        <f aca="false">SUM(K30:K30)</f>
        <v>254373.5</v>
      </c>
      <c r="L29" s="16" t="n">
        <f aca="false">SUM(L30:L30)</f>
        <v>254373.5</v>
      </c>
      <c r="M29" s="16" t="n">
        <f aca="false">ROUND(L29*100/K29,2)</f>
        <v>100</v>
      </c>
    </row>
    <row r="30" customFormat="false" ht="13.8" hidden="false" customHeight="false" outlineLevel="0" collapsed="false">
      <c r="A30" s="11" t="s">
        <v>78</v>
      </c>
      <c r="B30" s="17" t="s">
        <v>28</v>
      </c>
      <c r="C30" s="17" t="s">
        <v>16</v>
      </c>
      <c r="D30" s="17" t="s">
        <v>74</v>
      </c>
      <c r="E30" s="17" t="s">
        <v>45</v>
      </c>
      <c r="F30" s="17" t="s">
        <v>34</v>
      </c>
      <c r="G30" s="17" t="s">
        <v>29</v>
      </c>
      <c r="H30" s="17" t="s">
        <v>26</v>
      </c>
      <c r="I30" s="17" t="s">
        <v>32</v>
      </c>
      <c r="J30" s="18" t="s">
        <v>77</v>
      </c>
      <c r="K30" s="16" t="n">
        <v>254373.5</v>
      </c>
      <c r="L30" s="16" t="n">
        <v>254373.5</v>
      </c>
      <c r="M30" s="16" t="n">
        <f aca="false">ROUND(L30*100/K30,2)</f>
        <v>100</v>
      </c>
    </row>
    <row r="31" customFormat="false" ht="13.8" hidden="false" customHeight="false" outlineLevel="0" collapsed="false">
      <c r="A31" s="11" t="s">
        <v>79</v>
      </c>
      <c r="B31" s="12" t="s">
        <v>28</v>
      </c>
      <c r="C31" s="12" t="s">
        <v>16</v>
      </c>
      <c r="D31" s="12" t="s">
        <v>80</v>
      </c>
      <c r="E31" s="12" t="s">
        <v>25</v>
      </c>
      <c r="F31" s="12" t="s">
        <v>24</v>
      </c>
      <c r="G31" s="12" t="s">
        <v>25</v>
      </c>
      <c r="H31" s="12" t="s">
        <v>26</v>
      </c>
      <c r="I31" s="12" t="s">
        <v>24</v>
      </c>
      <c r="J31" s="15" t="s">
        <v>81</v>
      </c>
      <c r="K31" s="16" t="n">
        <f aca="false">K32+K34</f>
        <v>10050495</v>
      </c>
      <c r="L31" s="16" t="n">
        <f aca="false">L32+L34</f>
        <v>10442592.57</v>
      </c>
      <c r="M31" s="16" t="n">
        <f aca="false">ROUND(L31*100/K31,2)</f>
        <v>103.9</v>
      </c>
    </row>
    <row r="32" customFormat="false" ht="13.8" hidden="false" customHeight="false" outlineLevel="0" collapsed="false">
      <c r="A32" s="11" t="s">
        <v>82</v>
      </c>
      <c r="B32" s="20" t="s">
        <v>28</v>
      </c>
      <c r="C32" s="20" t="s">
        <v>16</v>
      </c>
      <c r="D32" s="20" t="s">
        <v>80</v>
      </c>
      <c r="E32" s="20" t="s">
        <v>29</v>
      </c>
      <c r="F32" s="20" t="s">
        <v>24</v>
      </c>
      <c r="G32" s="20" t="s">
        <v>25</v>
      </c>
      <c r="H32" s="20" t="s">
        <v>26</v>
      </c>
      <c r="I32" s="20" t="s">
        <v>32</v>
      </c>
      <c r="J32" s="21" t="s">
        <v>83</v>
      </c>
      <c r="K32" s="16" t="n">
        <f aca="false">K33</f>
        <v>670000</v>
      </c>
      <c r="L32" s="16" t="n">
        <f aca="false">L33</f>
        <v>699274.96</v>
      </c>
      <c r="M32" s="16" t="n">
        <f aca="false">ROUND(L32*100/K32,2)</f>
        <v>104.37</v>
      </c>
    </row>
    <row r="33" customFormat="false" ht="46.5" hidden="false" customHeight="true" outlineLevel="0" collapsed="false">
      <c r="A33" s="11" t="s">
        <v>84</v>
      </c>
      <c r="B33" s="20" t="s">
        <v>28</v>
      </c>
      <c r="C33" s="20" t="s">
        <v>16</v>
      </c>
      <c r="D33" s="20" t="s">
        <v>80</v>
      </c>
      <c r="E33" s="20" t="s">
        <v>29</v>
      </c>
      <c r="F33" s="20" t="s">
        <v>38</v>
      </c>
      <c r="G33" s="20" t="s">
        <v>47</v>
      </c>
      <c r="H33" s="20" t="s">
        <v>26</v>
      </c>
      <c r="I33" s="20" t="s">
        <v>32</v>
      </c>
      <c r="J33" s="24" t="s">
        <v>209</v>
      </c>
      <c r="K33" s="16" t="n">
        <v>670000</v>
      </c>
      <c r="L33" s="16" t="n">
        <v>699274.96</v>
      </c>
      <c r="M33" s="16" t="n">
        <f aca="false">ROUND(L33*100/K33,2)</f>
        <v>104.37</v>
      </c>
      <c r="N33" s="0" t="n">
        <v>516193</v>
      </c>
      <c r="O33" s="0" t="n">
        <f aca="false">K33-N33</f>
        <v>153807</v>
      </c>
    </row>
    <row r="34" customFormat="false" ht="13.8" hidden="false" customHeight="false" outlineLevel="0" collapsed="false">
      <c r="A34" s="11" t="s">
        <v>86</v>
      </c>
      <c r="B34" s="20" t="s">
        <v>28</v>
      </c>
      <c r="C34" s="20" t="s">
        <v>16</v>
      </c>
      <c r="D34" s="20" t="s">
        <v>80</v>
      </c>
      <c r="E34" s="20" t="s">
        <v>80</v>
      </c>
      <c r="F34" s="20" t="s">
        <v>24</v>
      </c>
      <c r="G34" s="20" t="s">
        <v>25</v>
      </c>
      <c r="H34" s="20" t="s">
        <v>26</v>
      </c>
      <c r="I34" s="20" t="s">
        <v>32</v>
      </c>
      <c r="J34" s="21" t="s">
        <v>87</v>
      </c>
      <c r="K34" s="16" t="n">
        <f aca="false">K35+K37</f>
        <v>9380495</v>
      </c>
      <c r="L34" s="16" t="n">
        <f aca="false">L35+L37</f>
        <v>9743317.61</v>
      </c>
      <c r="M34" s="16" t="n">
        <f aca="false">ROUND(L34*100/K34,2)</f>
        <v>103.87</v>
      </c>
    </row>
    <row r="35" customFormat="false" ht="13.8" hidden="false" customHeight="false" outlineLevel="0" collapsed="false">
      <c r="A35" s="11" t="s">
        <v>88</v>
      </c>
      <c r="B35" s="20" t="s">
        <v>28</v>
      </c>
      <c r="C35" s="20" t="s">
        <v>16</v>
      </c>
      <c r="D35" s="20" t="s">
        <v>80</v>
      </c>
      <c r="E35" s="20" t="s">
        <v>80</v>
      </c>
      <c r="F35" s="20" t="s">
        <v>38</v>
      </c>
      <c r="G35" s="20" t="s">
        <v>25</v>
      </c>
      <c r="H35" s="20" t="s">
        <v>26</v>
      </c>
      <c r="I35" s="20" t="s">
        <v>32</v>
      </c>
      <c r="J35" s="21" t="s">
        <v>89</v>
      </c>
      <c r="K35" s="16" t="n">
        <f aca="false">K36</f>
        <v>5420725</v>
      </c>
      <c r="L35" s="16" t="n">
        <f aca="false">L36</f>
        <v>5574926.52</v>
      </c>
      <c r="M35" s="16" t="n">
        <f aca="false">ROUND(L35*100/K35,2)</f>
        <v>102.84</v>
      </c>
    </row>
    <row r="36" customFormat="false" ht="32.25" hidden="false" customHeight="true" outlineLevel="0" collapsed="false">
      <c r="A36" s="11" t="s">
        <v>90</v>
      </c>
      <c r="B36" s="20" t="s">
        <v>28</v>
      </c>
      <c r="C36" s="20" t="s">
        <v>16</v>
      </c>
      <c r="D36" s="20" t="s">
        <v>80</v>
      </c>
      <c r="E36" s="20" t="s">
        <v>80</v>
      </c>
      <c r="F36" s="20" t="s">
        <v>91</v>
      </c>
      <c r="G36" s="20" t="s">
        <v>47</v>
      </c>
      <c r="H36" s="20" t="s">
        <v>26</v>
      </c>
      <c r="I36" s="20" t="s">
        <v>32</v>
      </c>
      <c r="J36" s="24" t="s">
        <v>210</v>
      </c>
      <c r="K36" s="16" t="n">
        <v>5420725</v>
      </c>
      <c r="L36" s="16" t="n">
        <v>5574926.52</v>
      </c>
      <c r="M36" s="16" t="n">
        <f aca="false">ROUND(L36*100/K36,2)</f>
        <v>102.84</v>
      </c>
      <c r="N36" s="0" t="n">
        <v>5278904</v>
      </c>
      <c r="O36" s="0" t="n">
        <f aca="false">K36-N36</f>
        <v>141821</v>
      </c>
    </row>
    <row r="37" customFormat="false" ht="13.8" hidden="false" customHeight="false" outlineLevel="0" collapsed="false">
      <c r="A37" s="11" t="s">
        <v>93</v>
      </c>
      <c r="B37" s="20" t="s">
        <v>28</v>
      </c>
      <c r="C37" s="20" t="s">
        <v>16</v>
      </c>
      <c r="D37" s="20" t="s">
        <v>80</v>
      </c>
      <c r="E37" s="20" t="s">
        <v>80</v>
      </c>
      <c r="F37" s="20" t="s">
        <v>94</v>
      </c>
      <c r="G37" s="20" t="s">
        <v>25</v>
      </c>
      <c r="H37" s="20" t="s">
        <v>26</v>
      </c>
      <c r="I37" s="20" t="s">
        <v>32</v>
      </c>
      <c r="J37" s="21" t="s">
        <v>95</v>
      </c>
      <c r="K37" s="16" t="n">
        <f aca="false">K38</f>
        <v>3959770</v>
      </c>
      <c r="L37" s="16" t="n">
        <f aca="false">L38</f>
        <v>4168391.09</v>
      </c>
      <c r="M37" s="16" t="n">
        <f aca="false">ROUND(L37*100/K37,2)</f>
        <v>105.27</v>
      </c>
    </row>
    <row r="38" customFormat="false" ht="31.5" hidden="false" customHeight="true" outlineLevel="0" collapsed="false">
      <c r="A38" s="11" t="s">
        <v>96</v>
      </c>
      <c r="B38" s="20" t="s">
        <v>28</v>
      </c>
      <c r="C38" s="20" t="s">
        <v>16</v>
      </c>
      <c r="D38" s="20" t="s">
        <v>80</v>
      </c>
      <c r="E38" s="20" t="s">
        <v>80</v>
      </c>
      <c r="F38" s="20" t="s">
        <v>97</v>
      </c>
      <c r="G38" s="20" t="s">
        <v>47</v>
      </c>
      <c r="H38" s="20" t="s">
        <v>26</v>
      </c>
      <c r="I38" s="20" t="s">
        <v>32</v>
      </c>
      <c r="J38" s="24" t="s">
        <v>211</v>
      </c>
      <c r="K38" s="16" t="n">
        <v>3959770</v>
      </c>
      <c r="L38" s="16" t="n">
        <v>4168391.09</v>
      </c>
      <c r="M38" s="16" t="n">
        <f aca="false">ROUND(L38*100/K38,2)</f>
        <v>105.27</v>
      </c>
    </row>
    <row r="39" customFormat="false" ht="13.8" hidden="false" customHeight="false" outlineLevel="0" collapsed="false">
      <c r="A39" s="11" t="s">
        <v>99</v>
      </c>
      <c r="B39" s="12" t="s">
        <v>100</v>
      </c>
      <c r="C39" s="12" t="s">
        <v>16</v>
      </c>
      <c r="D39" s="12" t="s">
        <v>101</v>
      </c>
      <c r="E39" s="12" t="s">
        <v>25</v>
      </c>
      <c r="F39" s="12" t="s">
        <v>24</v>
      </c>
      <c r="G39" s="12" t="s">
        <v>25</v>
      </c>
      <c r="H39" s="12" t="s">
        <v>26</v>
      </c>
      <c r="I39" s="12" t="s">
        <v>24</v>
      </c>
      <c r="J39" s="15" t="s">
        <v>102</v>
      </c>
      <c r="K39" s="16" t="n">
        <f aca="false">K40</f>
        <v>1300</v>
      </c>
      <c r="L39" s="16" t="n">
        <f aca="false">L40</f>
        <v>1400</v>
      </c>
      <c r="M39" s="16" t="n">
        <f aca="false">ROUND(L39*100/K39,2)</f>
        <v>107.69</v>
      </c>
    </row>
    <row r="40" customFormat="false" ht="42.75" hidden="false" customHeight="true" outlineLevel="0" collapsed="false">
      <c r="A40" s="11" t="s">
        <v>103</v>
      </c>
      <c r="B40" s="23" t="s">
        <v>100</v>
      </c>
      <c r="C40" s="23" t="s">
        <v>16</v>
      </c>
      <c r="D40" s="23" t="s">
        <v>101</v>
      </c>
      <c r="E40" s="23" t="s">
        <v>104</v>
      </c>
      <c r="F40" s="23" t="s">
        <v>24</v>
      </c>
      <c r="G40" s="23" t="s">
        <v>29</v>
      </c>
      <c r="H40" s="23" t="s">
        <v>26</v>
      </c>
      <c r="I40" s="23" t="s">
        <v>32</v>
      </c>
      <c r="J40" s="30" t="s">
        <v>212</v>
      </c>
      <c r="K40" s="16" t="n">
        <f aca="false">K41</f>
        <v>1300</v>
      </c>
      <c r="L40" s="16" t="n">
        <f aca="false">L41</f>
        <v>1400</v>
      </c>
      <c r="M40" s="16" t="n">
        <f aca="false">ROUND(L40*100/K40,2)</f>
        <v>107.69</v>
      </c>
    </row>
    <row r="41" customFormat="false" ht="64.5" hidden="false" customHeight="true" outlineLevel="0" collapsed="false">
      <c r="A41" s="11" t="s">
        <v>106</v>
      </c>
      <c r="B41" s="23" t="s">
        <v>100</v>
      </c>
      <c r="C41" s="23" t="s">
        <v>16</v>
      </c>
      <c r="D41" s="23" t="s">
        <v>101</v>
      </c>
      <c r="E41" s="23" t="s">
        <v>104</v>
      </c>
      <c r="F41" s="23" t="s">
        <v>36</v>
      </c>
      <c r="G41" s="23" t="s">
        <v>29</v>
      </c>
      <c r="H41" s="23" t="s">
        <v>26</v>
      </c>
      <c r="I41" s="23" t="s">
        <v>32</v>
      </c>
      <c r="J41" s="30" t="s">
        <v>213</v>
      </c>
      <c r="K41" s="16" t="n">
        <f aca="false">K42</f>
        <v>1300</v>
      </c>
      <c r="L41" s="16" t="n">
        <f aca="false">L42</f>
        <v>1400</v>
      </c>
      <c r="M41" s="16" t="n">
        <f aca="false">ROUND(L41*100/K41,2)</f>
        <v>107.69</v>
      </c>
    </row>
    <row r="42" customFormat="false" ht="79.85" hidden="false" customHeight="false" outlineLevel="0" collapsed="false">
      <c r="A42" s="11" t="s">
        <v>108</v>
      </c>
      <c r="B42" s="23" t="s">
        <v>100</v>
      </c>
      <c r="C42" s="23" t="s">
        <v>16</v>
      </c>
      <c r="D42" s="23" t="s">
        <v>101</v>
      </c>
      <c r="E42" s="23" t="s">
        <v>104</v>
      </c>
      <c r="F42" s="23" t="s">
        <v>36</v>
      </c>
      <c r="G42" s="23" t="s">
        <v>29</v>
      </c>
      <c r="H42" s="23" t="s">
        <v>109</v>
      </c>
      <c r="I42" s="23" t="s">
        <v>32</v>
      </c>
      <c r="J42" s="31" t="s">
        <v>110</v>
      </c>
      <c r="K42" s="16" t="n">
        <v>1300</v>
      </c>
      <c r="L42" s="16" t="n">
        <v>1400</v>
      </c>
      <c r="M42" s="16" t="n">
        <f aca="false">ROUND(L42*100/K42,2)</f>
        <v>107.69</v>
      </c>
      <c r="N42" s="0" t="n">
        <v>1100</v>
      </c>
      <c r="O42" s="0" t="n">
        <f aca="false">K42-N42</f>
        <v>200</v>
      </c>
    </row>
    <row r="43" customFormat="false" ht="43.5" hidden="false" customHeight="true" outlineLevel="0" collapsed="false">
      <c r="A43" s="11" t="s">
        <v>111</v>
      </c>
      <c r="B43" s="12" t="s">
        <v>100</v>
      </c>
      <c r="C43" s="12" t="s">
        <v>16</v>
      </c>
      <c r="D43" s="12" t="s">
        <v>49</v>
      </c>
      <c r="E43" s="12" t="s">
        <v>25</v>
      </c>
      <c r="F43" s="12" t="s">
        <v>24</v>
      </c>
      <c r="G43" s="12" t="s">
        <v>25</v>
      </c>
      <c r="H43" s="12" t="s">
        <v>26</v>
      </c>
      <c r="I43" s="12" t="s">
        <v>24</v>
      </c>
      <c r="J43" s="15" t="s">
        <v>214</v>
      </c>
      <c r="K43" s="16" t="n">
        <f aca="false">K44+K52+K49</f>
        <v>403167.7</v>
      </c>
      <c r="L43" s="16" t="n">
        <f aca="false">L44+L52</f>
        <v>451354.06</v>
      </c>
      <c r="M43" s="16" t="n">
        <f aca="false">ROUND(L43*100/K43,2)</f>
        <v>111.95</v>
      </c>
    </row>
    <row r="44" customFormat="false" ht="78" hidden="false" customHeight="true" outlineLevel="0" collapsed="false">
      <c r="A44" s="11" t="s">
        <v>114</v>
      </c>
      <c r="B44" s="12" t="s">
        <v>100</v>
      </c>
      <c r="C44" s="12" t="s">
        <v>16</v>
      </c>
      <c r="D44" s="12" t="s">
        <v>49</v>
      </c>
      <c r="E44" s="12" t="s">
        <v>74</v>
      </c>
      <c r="F44" s="12" t="s">
        <v>24</v>
      </c>
      <c r="G44" s="12" t="s">
        <v>25</v>
      </c>
      <c r="H44" s="12" t="s">
        <v>26</v>
      </c>
      <c r="I44" s="12" t="s">
        <v>125</v>
      </c>
      <c r="J44" s="15" t="s">
        <v>215</v>
      </c>
      <c r="K44" s="16" t="n">
        <f aca="false">K45+K47</f>
        <v>394579.14</v>
      </c>
      <c r="L44" s="16" t="n">
        <f aca="false">L45+L47</f>
        <v>442765.5</v>
      </c>
      <c r="M44" s="16" t="n">
        <f aca="false">ROUND(L44*100/K44,2)</f>
        <v>112.21</v>
      </c>
    </row>
    <row r="45" customFormat="false" ht="69" hidden="false" customHeight="true" outlineLevel="0" collapsed="false">
      <c r="A45" s="11" t="s">
        <v>116</v>
      </c>
      <c r="B45" s="12" t="s">
        <v>100</v>
      </c>
      <c r="C45" s="12" t="s">
        <v>16</v>
      </c>
      <c r="D45" s="12" t="s">
        <v>49</v>
      </c>
      <c r="E45" s="12" t="s">
        <v>74</v>
      </c>
      <c r="F45" s="12" t="s">
        <v>36</v>
      </c>
      <c r="G45" s="12" t="s">
        <v>25</v>
      </c>
      <c r="H45" s="12" t="s">
        <v>26</v>
      </c>
      <c r="I45" s="12" t="s">
        <v>125</v>
      </c>
      <c r="J45" s="15" t="s">
        <v>216</v>
      </c>
      <c r="K45" s="16" t="n">
        <f aca="false">SUM(K46:K46)</f>
        <v>363922.14</v>
      </c>
      <c r="L45" s="16" t="n">
        <f aca="false">SUM(L46:L46)</f>
        <v>417217.8</v>
      </c>
      <c r="M45" s="16" t="n">
        <f aca="false">ROUND(L45*100/K45,2)</f>
        <v>114.64</v>
      </c>
    </row>
    <row r="46" customFormat="false" ht="66.75" hidden="false" customHeight="true" outlineLevel="0" collapsed="false">
      <c r="A46" s="11" t="s">
        <v>119</v>
      </c>
      <c r="B46" s="12" t="s">
        <v>100</v>
      </c>
      <c r="C46" s="12" t="s">
        <v>16</v>
      </c>
      <c r="D46" s="12" t="s">
        <v>49</v>
      </c>
      <c r="E46" s="12" t="s">
        <v>74</v>
      </c>
      <c r="F46" s="12" t="s">
        <v>130</v>
      </c>
      <c r="G46" s="12" t="s">
        <v>47</v>
      </c>
      <c r="H46" s="12" t="s">
        <v>26</v>
      </c>
      <c r="I46" s="12" t="s">
        <v>125</v>
      </c>
      <c r="J46" s="15" t="s">
        <v>217</v>
      </c>
      <c r="K46" s="16" t="n">
        <v>363922.14</v>
      </c>
      <c r="L46" s="16" t="n">
        <v>417217.8</v>
      </c>
      <c r="M46" s="16" t="n">
        <f aca="false">ROUND(L46*100/K46,2)</f>
        <v>114.64</v>
      </c>
      <c r="N46" s="0" t="n">
        <v>329463.9</v>
      </c>
      <c r="O46" s="0" t="n">
        <f aca="false">K46-N46</f>
        <v>34458.24</v>
      </c>
    </row>
    <row r="47" customFormat="false" ht="80.25" hidden="false" customHeight="true" outlineLevel="0" collapsed="false">
      <c r="A47" s="11" t="s">
        <v>122</v>
      </c>
      <c r="B47" s="12" t="s">
        <v>100</v>
      </c>
      <c r="C47" s="12" t="s">
        <v>16</v>
      </c>
      <c r="D47" s="12" t="s">
        <v>49</v>
      </c>
      <c r="E47" s="12" t="s">
        <v>74</v>
      </c>
      <c r="F47" s="12" t="s">
        <v>38</v>
      </c>
      <c r="G47" s="12" t="s">
        <v>25</v>
      </c>
      <c r="H47" s="12" t="s">
        <v>26</v>
      </c>
      <c r="I47" s="12" t="s">
        <v>125</v>
      </c>
      <c r="J47" s="15" t="s">
        <v>218</v>
      </c>
      <c r="K47" s="16" t="n">
        <f aca="false">SUM(K48:K48)</f>
        <v>30657</v>
      </c>
      <c r="L47" s="16" t="n">
        <f aca="false">SUM(L48:L48)</f>
        <v>25547.7</v>
      </c>
      <c r="M47" s="16" t="n">
        <f aca="false">ROUND(L47*100/K47,2)</f>
        <v>83.33</v>
      </c>
    </row>
    <row r="48" customFormat="false" ht="66.75" hidden="false" customHeight="true" outlineLevel="0" collapsed="false">
      <c r="A48" s="11" t="s">
        <v>124</v>
      </c>
      <c r="B48" s="12" t="s">
        <v>100</v>
      </c>
      <c r="C48" s="12" t="s">
        <v>16</v>
      </c>
      <c r="D48" s="12" t="s">
        <v>49</v>
      </c>
      <c r="E48" s="12" t="s">
        <v>74</v>
      </c>
      <c r="F48" s="12" t="s">
        <v>135</v>
      </c>
      <c r="G48" s="12" t="s">
        <v>47</v>
      </c>
      <c r="H48" s="12" t="s">
        <v>26</v>
      </c>
      <c r="I48" s="12" t="s">
        <v>125</v>
      </c>
      <c r="J48" s="15" t="s">
        <v>219</v>
      </c>
      <c r="K48" s="16" t="n">
        <v>30657</v>
      </c>
      <c r="L48" s="16" t="n">
        <v>25547.7</v>
      </c>
      <c r="M48" s="16" t="n">
        <f aca="false">ROUND(L48*100/K48,2)</f>
        <v>83.33</v>
      </c>
    </row>
    <row r="49" customFormat="false" ht="66.75" hidden="true" customHeight="true" outlineLevel="0" collapsed="false">
      <c r="A49" s="11" t="s">
        <v>127</v>
      </c>
      <c r="B49" s="12" t="s">
        <v>100</v>
      </c>
      <c r="C49" s="12" t="s">
        <v>16</v>
      </c>
      <c r="D49" s="12" t="s">
        <v>49</v>
      </c>
      <c r="E49" s="12" t="s">
        <v>74</v>
      </c>
      <c r="F49" s="12" t="s">
        <v>220</v>
      </c>
      <c r="G49" s="12" t="s">
        <v>25</v>
      </c>
      <c r="H49" s="12" t="s">
        <v>26</v>
      </c>
      <c r="I49" s="12" t="s">
        <v>125</v>
      </c>
      <c r="J49" s="15" t="s">
        <v>221</v>
      </c>
      <c r="K49" s="16" t="n">
        <f aca="false">K50</f>
        <v>0</v>
      </c>
      <c r="L49" s="16" t="n">
        <f aca="false">L50</f>
        <v>0</v>
      </c>
      <c r="M49" s="16" t="n">
        <f aca="false">M50</f>
        <v>0</v>
      </c>
    </row>
    <row r="50" customFormat="false" ht="66.75" hidden="true" customHeight="true" outlineLevel="0" collapsed="false">
      <c r="A50" s="11" t="s">
        <v>129</v>
      </c>
      <c r="B50" s="12" t="s">
        <v>100</v>
      </c>
      <c r="C50" s="12" t="s">
        <v>16</v>
      </c>
      <c r="D50" s="12" t="s">
        <v>49</v>
      </c>
      <c r="E50" s="12" t="s">
        <v>74</v>
      </c>
      <c r="F50" s="12" t="s">
        <v>222</v>
      </c>
      <c r="G50" s="12" t="s">
        <v>25</v>
      </c>
      <c r="H50" s="12" t="s">
        <v>26</v>
      </c>
      <c r="I50" s="12" t="s">
        <v>125</v>
      </c>
      <c r="J50" s="15" t="s">
        <v>223</v>
      </c>
      <c r="K50" s="16" t="n">
        <f aca="false">K51</f>
        <v>0</v>
      </c>
      <c r="L50" s="16" t="n">
        <f aca="false">L51</f>
        <v>0</v>
      </c>
      <c r="M50" s="16" t="n">
        <f aca="false">M51</f>
        <v>0</v>
      </c>
    </row>
    <row r="51" customFormat="false" ht="91.7" hidden="true" customHeight="true" outlineLevel="0" collapsed="false">
      <c r="A51" s="11" t="s">
        <v>132</v>
      </c>
      <c r="B51" s="12" t="s">
        <v>100</v>
      </c>
      <c r="C51" s="12" t="s">
        <v>16</v>
      </c>
      <c r="D51" s="12" t="s">
        <v>49</v>
      </c>
      <c r="E51" s="12" t="s">
        <v>74</v>
      </c>
      <c r="F51" s="12" t="s">
        <v>224</v>
      </c>
      <c r="G51" s="12" t="s">
        <v>47</v>
      </c>
      <c r="H51" s="12" t="s">
        <v>26</v>
      </c>
      <c r="I51" s="12" t="s">
        <v>125</v>
      </c>
      <c r="J51" s="32" t="s">
        <v>225</v>
      </c>
      <c r="K51" s="16" t="n">
        <v>0</v>
      </c>
      <c r="L51" s="16" t="n">
        <v>0</v>
      </c>
      <c r="M51" s="16" t="n">
        <v>0</v>
      </c>
      <c r="N51" s="0" t="n">
        <v>1038.8</v>
      </c>
      <c r="O51" s="0" t="n">
        <f aca="false">K51-N51</f>
        <v>-1038.8</v>
      </c>
    </row>
    <row r="52" customFormat="false" ht="77.25" hidden="false" customHeight="true" outlineLevel="0" collapsed="false">
      <c r="A52" s="11" t="s">
        <v>127</v>
      </c>
      <c r="B52" s="12" t="s">
        <v>100</v>
      </c>
      <c r="C52" s="12" t="s">
        <v>16</v>
      </c>
      <c r="D52" s="12" t="s">
        <v>49</v>
      </c>
      <c r="E52" s="12" t="s">
        <v>112</v>
      </c>
      <c r="F52" s="12" t="s">
        <v>24</v>
      </c>
      <c r="G52" s="12" t="s">
        <v>25</v>
      </c>
      <c r="H52" s="12" t="s">
        <v>26</v>
      </c>
      <c r="I52" s="12" t="s">
        <v>125</v>
      </c>
      <c r="J52" s="15" t="s">
        <v>226</v>
      </c>
      <c r="K52" s="16" t="n">
        <f aca="false">K53</f>
        <v>8588.56</v>
      </c>
      <c r="L52" s="16" t="n">
        <f aca="false">L53</f>
        <v>8588.56</v>
      </c>
      <c r="M52" s="16" t="n">
        <f aca="false">ROUND(L52*100/K52,2)</f>
        <v>100</v>
      </c>
    </row>
    <row r="53" customFormat="false" ht="77.25" hidden="false" customHeight="true" outlineLevel="0" collapsed="false">
      <c r="A53" s="11" t="s">
        <v>129</v>
      </c>
      <c r="B53" s="12" t="s">
        <v>100</v>
      </c>
      <c r="C53" s="12" t="s">
        <v>16</v>
      </c>
      <c r="D53" s="12" t="s">
        <v>49</v>
      </c>
      <c r="E53" s="12" t="s">
        <v>112</v>
      </c>
      <c r="F53" s="12" t="s">
        <v>94</v>
      </c>
      <c r="G53" s="12" t="s">
        <v>25</v>
      </c>
      <c r="H53" s="12" t="s">
        <v>26</v>
      </c>
      <c r="I53" s="12" t="s">
        <v>125</v>
      </c>
      <c r="J53" s="15" t="s">
        <v>227</v>
      </c>
      <c r="K53" s="16" t="n">
        <f aca="false">K54</f>
        <v>8588.56</v>
      </c>
      <c r="L53" s="16" t="n">
        <f aca="false">L54</f>
        <v>8588.56</v>
      </c>
      <c r="M53" s="16" t="n">
        <f aca="false">ROUND(L53*100/K53,2)</f>
        <v>100</v>
      </c>
    </row>
    <row r="54" customFormat="false" ht="68.65" hidden="false" customHeight="false" outlineLevel="0" collapsed="false">
      <c r="A54" s="11" t="s">
        <v>132</v>
      </c>
      <c r="B54" s="12" t="s">
        <v>100</v>
      </c>
      <c r="C54" s="12" t="s">
        <v>16</v>
      </c>
      <c r="D54" s="12" t="s">
        <v>49</v>
      </c>
      <c r="E54" s="12" t="s">
        <v>112</v>
      </c>
      <c r="F54" s="12" t="s">
        <v>142</v>
      </c>
      <c r="G54" s="12" t="s">
        <v>47</v>
      </c>
      <c r="H54" s="12" t="s">
        <v>26</v>
      </c>
      <c r="I54" s="12" t="s">
        <v>125</v>
      </c>
      <c r="J54" s="15" t="s">
        <v>228</v>
      </c>
      <c r="K54" s="16" t="n">
        <v>8588.56</v>
      </c>
      <c r="L54" s="16" t="n">
        <v>8588.56</v>
      </c>
      <c r="M54" s="16" t="n">
        <f aca="false">ROUND(L54*100/K54,2)</f>
        <v>100</v>
      </c>
      <c r="N54" s="0" t="n">
        <v>11383</v>
      </c>
      <c r="O54" s="0" t="n">
        <f aca="false">K54-N54</f>
        <v>-2794.44</v>
      </c>
    </row>
    <row r="55" customFormat="false" ht="13.8" hidden="false" customHeight="false" outlineLevel="0" collapsed="false">
      <c r="A55" s="11" t="s">
        <v>134</v>
      </c>
      <c r="B55" s="12" t="s">
        <v>100</v>
      </c>
      <c r="C55" s="12" t="s">
        <v>16</v>
      </c>
      <c r="D55" s="12" t="s">
        <v>64</v>
      </c>
      <c r="E55" s="12" t="s">
        <v>25</v>
      </c>
      <c r="F55" s="12" t="s">
        <v>24</v>
      </c>
      <c r="G55" s="12" t="s">
        <v>25</v>
      </c>
      <c r="H55" s="12" t="s">
        <v>26</v>
      </c>
      <c r="I55" s="12" t="s">
        <v>24</v>
      </c>
      <c r="J55" s="15" t="s">
        <v>161</v>
      </c>
      <c r="K55" s="16" t="n">
        <f aca="false">K56</f>
        <v>14031.92</v>
      </c>
      <c r="L55" s="16" t="n">
        <f aca="false">L56</f>
        <v>14031.92</v>
      </c>
      <c r="M55" s="16" t="n">
        <f aca="false">ROUND(L55*100/K55,2)</f>
        <v>100</v>
      </c>
    </row>
    <row r="56" customFormat="false" ht="41.25" hidden="false" customHeight="true" outlineLevel="0" collapsed="false">
      <c r="A56" s="11" t="s">
        <v>137</v>
      </c>
      <c r="B56" s="12" t="s">
        <v>100</v>
      </c>
      <c r="C56" s="12" t="s">
        <v>16</v>
      </c>
      <c r="D56" s="12" t="s">
        <v>64</v>
      </c>
      <c r="E56" s="12" t="s">
        <v>31</v>
      </c>
      <c r="F56" s="12" t="s">
        <v>24</v>
      </c>
      <c r="G56" s="12" t="s">
        <v>31</v>
      </c>
      <c r="H56" s="12" t="s">
        <v>26</v>
      </c>
      <c r="I56" s="12" t="s">
        <v>163</v>
      </c>
      <c r="J56" s="15" t="s">
        <v>229</v>
      </c>
      <c r="K56" s="16" t="n">
        <f aca="false">K57</f>
        <v>14031.92</v>
      </c>
      <c r="L56" s="16" t="n">
        <f aca="false">L57</f>
        <v>14031.92</v>
      </c>
      <c r="M56" s="16" t="n">
        <f aca="false">ROUND(L56*100/K56,2)</f>
        <v>100</v>
      </c>
    </row>
    <row r="57" customFormat="false" ht="58.5" hidden="false" customHeight="true" outlineLevel="0" collapsed="false">
      <c r="A57" s="11" t="s">
        <v>139</v>
      </c>
      <c r="B57" s="12" t="s">
        <v>100</v>
      </c>
      <c r="C57" s="12" t="s">
        <v>16</v>
      </c>
      <c r="D57" s="12" t="s">
        <v>64</v>
      </c>
      <c r="E57" s="12" t="s">
        <v>31</v>
      </c>
      <c r="F57" s="12" t="s">
        <v>36</v>
      </c>
      <c r="G57" s="12" t="s">
        <v>31</v>
      </c>
      <c r="H57" s="12" t="s">
        <v>26</v>
      </c>
      <c r="I57" s="12" t="s">
        <v>163</v>
      </c>
      <c r="J57" s="15" t="s">
        <v>230</v>
      </c>
      <c r="K57" s="16" t="n">
        <v>14031.92</v>
      </c>
      <c r="L57" s="16" t="n">
        <v>14031.92</v>
      </c>
      <c r="M57" s="16" t="n">
        <f aca="false">ROUND(L57*100/K57,2)</f>
        <v>100</v>
      </c>
      <c r="N57" s="0" t="n">
        <v>6031.92</v>
      </c>
      <c r="O57" s="0" t="n">
        <f aca="false">K57-N57</f>
        <v>8000</v>
      </c>
    </row>
    <row r="58" customFormat="false" ht="18.75" hidden="false" customHeight="true" outlineLevel="0" collapsed="false">
      <c r="A58" s="11" t="s">
        <v>141</v>
      </c>
      <c r="B58" s="33" t="s">
        <v>100</v>
      </c>
      <c r="C58" s="33" t="s">
        <v>16</v>
      </c>
      <c r="D58" s="33" t="s">
        <v>67</v>
      </c>
      <c r="E58" s="33" t="s">
        <v>25</v>
      </c>
      <c r="F58" s="33" t="s">
        <v>24</v>
      </c>
      <c r="G58" s="33" t="s">
        <v>25</v>
      </c>
      <c r="H58" s="33" t="s">
        <v>26</v>
      </c>
      <c r="I58" s="33" t="s">
        <v>24</v>
      </c>
      <c r="J58" s="34" t="s">
        <v>175</v>
      </c>
      <c r="K58" s="16" t="n">
        <f aca="false">K59</f>
        <v>234001</v>
      </c>
      <c r="L58" s="16" t="n">
        <f aca="false">L59</f>
        <v>234001</v>
      </c>
      <c r="M58" s="16" t="n">
        <f aca="false">ROUND(L58*100/K58,2)</f>
        <v>100</v>
      </c>
    </row>
    <row r="59" customFormat="false" ht="21" hidden="false" customHeight="true" outlineLevel="0" collapsed="false">
      <c r="A59" s="11" t="s">
        <v>144</v>
      </c>
      <c r="B59" s="33" t="s">
        <v>100</v>
      </c>
      <c r="C59" s="33" t="s">
        <v>16</v>
      </c>
      <c r="D59" s="33" t="s">
        <v>67</v>
      </c>
      <c r="E59" s="33" t="s">
        <v>61</v>
      </c>
      <c r="F59" s="33" t="s">
        <v>24</v>
      </c>
      <c r="G59" s="33" t="s">
        <v>25</v>
      </c>
      <c r="H59" s="33" t="s">
        <v>26</v>
      </c>
      <c r="I59" s="33" t="s">
        <v>177</v>
      </c>
      <c r="J59" s="34" t="s">
        <v>178</v>
      </c>
      <c r="K59" s="16" t="n">
        <f aca="false">K60</f>
        <v>234001</v>
      </c>
      <c r="L59" s="16" t="n">
        <f aca="false">L60</f>
        <v>234001</v>
      </c>
      <c r="M59" s="16" t="n">
        <f aca="false">ROUND(L59*100/K59,2)</f>
        <v>100</v>
      </c>
    </row>
    <row r="60" customFormat="false" ht="30.75" hidden="false" customHeight="true" outlineLevel="0" collapsed="false">
      <c r="A60" s="11" t="s">
        <v>146</v>
      </c>
      <c r="B60" s="33" t="s">
        <v>100</v>
      </c>
      <c r="C60" s="33" t="s">
        <v>16</v>
      </c>
      <c r="D60" s="33" t="s">
        <v>67</v>
      </c>
      <c r="E60" s="33" t="s">
        <v>61</v>
      </c>
      <c r="F60" s="33" t="s">
        <v>38</v>
      </c>
      <c r="G60" s="33" t="s">
        <v>47</v>
      </c>
      <c r="H60" s="33" t="s">
        <v>26</v>
      </c>
      <c r="I60" s="33" t="s">
        <v>177</v>
      </c>
      <c r="J60" s="34" t="s">
        <v>180</v>
      </c>
      <c r="K60" s="16" t="n">
        <f aca="false">K61+K62</f>
        <v>234001</v>
      </c>
      <c r="L60" s="16" t="n">
        <f aca="false">L61+L62</f>
        <v>234001</v>
      </c>
      <c r="M60" s="16" t="n">
        <f aca="false">ROUND(L60*100/K60,2)</f>
        <v>100</v>
      </c>
    </row>
    <row r="61" customFormat="false" ht="58.5" hidden="false" customHeight="true" outlineLevel="0" collapsed="false">
      <c r="A61" s="11" t="s">
        <v>148</v>
      </c>
      <c r="B61" s="33" t="s">
        <v>100</v>
      </c>
      <c r="C61" s="33" t="s">
        <v>16</v>
      </c>
      <c r="D61" s="33" t="s">
        <v>67</v>
      </c>
      <c r="E61" s="33" t="s">
        <v>61</v>
      </c>
      <c r="F61" s="33" t="s">
        <v>38</v>
      </c>
      <c r="G61" s="33" t="s">
        <v>47</v>
      </c>
      <c r="H61" s="33" t="s">
        <v>182</v>
      </c>
      <c r="I61" s="33" t="s">
        <v>177</v>
      </c>
      <c r="J61" s="35" t="s">
        <v>231</v>
      </c>
      <c r="K61" s="16" t="n">
        <v>165000</v>
      </c>
      <c r="L61" s="16" t="n">
        <v>165000</v>
      </c>
      <c r="M61" s="16" t="n">
        <f aca="false">ROUND(L61*100/K61,2)</f>
        <v>100</v>
      </c>
    </row>
    <row r="62" customFormat="false" ht="58.5" hidden="false" customHeight="true" outlineLevel="0" collapsed="false">
      <c r="A62" s="11" t="s">
        <v>151</v>
      </c>
      <c r="B62" s="33" t="s">
        <v>100</v>
      </c>
      <c r="C62" s="33" t="s">
        <v>16</v>
      </c>
      <c r="D62" s="33" t="s">
        <v>67</v>
      </c>
      <c r="E62" s="33" t="s">
        <v>61</v>
      </c>
      <c r="F62" s="33" t="s">
        <v>38</v>
      </c>
      <c r="G62" s="33" t="s">
        <v>47</v>
      </c>
      <c r="H62" s="33" t="s">
        <v>185</v>
      </c>
      <c r="I62" s="33" t="s">
        <v>177</v>
      </c>
      <c r="J62" s="35" t="s">
        <v>232</v>
      </c>
      <c r="K62" s="16" t="n">
        <v>69001</v>
      </c>
      <c r="L62" s="16" t="n">
        <v>69001</v>
      </c>
      <c r="M62" s="16" t="n">
        <f aca="false">ROUND(L62*100/K62,2)</f>
        <v>100</v>
      </c>
    </row>
    <row r="63" customFormat="false" ht="13.8" hidden="false" customHeight="false" outlineLevel="0" collapsed="false">
      <c r="A63" s="11" t="s">
        <v>153</v>
      </c>
      <c r="B63" s="12" t="s">
        <v>100</v>
      </c>
      <c r="C63" s="36" t="s">
        <v>17</v>
      </c>
      <c r="D63" s="36" t="s">
        <v>25</v>
      </c>
      <c r="E63" s="36" t="s">
        <v>25</v>
      </c>
      <c r="F63" s="36" t="s">
        <v>24</v>
      </c>
      <c r="G63" s="36" t="s">
        <v>25</v>
      </c>
      <c r="H63" s="36" t="s">
        <v>26</v>
      </c>
      <c r="I63" s="36" t="s">
        <v>24</v>
      </c>
      <c r="J63" s="24" t="s">
        <v>233</v>
      </c>
      <c r="K63" s="37" t="n">
        <f aca="false">K64</f>
        <v>10559002.11</v>
      </c>
      <c r="L63" s="37" t="n">
        <f aca="false">L64</f>
        <v>10145792.27</v>
      </c>
      <c r="M63" s="16" t="n">
        <f aca="false">ROUND(L63*100/K63,2)</f>
        <v>96.09</v>
      </c>
    </row>
    <row r="64" customFormat="false" ht="32.25" hidden="false" customHeight="true" outlineLevel="0" collapsed="false">
      <c r="A64" s="11" t="s">
        <v>156</v>
      </c>
      <c r="B64" s="12" t="s">
        <v>100</v>
      </c>
      <c r="C64" s="36" t="s">
        <v>17</v>
      </c>
      <c r="D64" s="36" t="s">
        <v>31</v>
      </c>
      <c r="E64" s="36" t="s">
        <v>25</v>
      </c>
      <c r="F64" s="36" t="s">
        <v>24</v>
      </c>
      <c r="G64" s="36" t="s">
        <v>25</v>
      </c>
      <c r="H64" s="36" t="s">
        <v>26</v>
      </c>
      <c r="I64" s="36" t="s">
        <v>24</v>
      </c>
      <c r="J64" s="24" t="s">
        <v>234</v>
      </c>
      <c r="K64" s="37" t="n">
        <f aca="false">K65+K73+K79+K69</f>
        <v>10559002.11</v>
      </c>
      <c r="L64" s="37" t="n">
        <f aca="false">L65+L73+L79+L69</f>
        <v>10145792.27</v>
      </c>
      <c r="M64" s="16" t="n">
        <f aca="false">ROUND(L64*100/K64,2)</f>
        <v>96.09</v>
      </c>
    </row>
    <row r="65" customFormat="false" ht="31.5" hidden="false" customHeight="true" outlineLevel="0" collapsed="false">
      <c r="A65" s="11" t="s">
        <v>158</v>
      </c>
      <c r="B65" s="12" t="s">
        <v>100</v>
      </c>
      <c r="C65" s="36" t="s">
        <v>17</v>
      </c>
      <c r="D65" s="36" t="s">
        <v>31</v>
      </c>
      <c r="E65" s="36" t="s">
        <v>47</v>
      </c>
      <c r="F65" s="36" t="s">
        <v>24</v>
      </c>
      <c r="G65" s="36" t="s">
        <v>25</v>
      </c>
      <c r="H65" s="36" t="s">
        <v>26</v>
      </c>
      <c r="I65" s="36" t="s">
        <v>177</v>
      </c>
      <c r="J65" s="24" t="s">
        <v>235</v>
      </c>
      <c r="K65" s="37" t="n">
        <f aca="false">K66</f>
        <v>2149100</v>
      </c>
      <c r="L65" s="37" t="n">
        <f aca="false">L66</f>
        <v>2149100</v>
      </c>
      <c r="M65" s="16" t="n">
        <f aca="false">ROUND(L65*100/K65,2)</f>
        <v>100</v>
      </c>
    </row>
    <row r="66" customFormat="false" ht="18" hidden="false" customHeight="true" outlineLevel="0" collapsed="false">
      <c r="A66" s="11" t="s">
        <v>160</v>
      </c>
      <c r="B66" s="12" t="s">
        <v>100</v>
      </c>
      <c r="C66" s="36" t="s">
        <v>17</v>
      </c>
      <c r="D66" s="36" t="s">
        <v>31</v>
      </c>
      <c r="E66" s="36" t="s">
        <v>61</v>
      </c>
      <c r="F66" s="36" t="s">
        <v>236</v>
      </c>
      <c r="G66" s="36" t="s">
        <v>25</v>
      </c>
      <c r="H66" s="36" t="s">
        <v>26</v>
      </c>
      <c r="I66" s="36" t="s">
        <v>177</v>
      </c>
      <c r="J66" s="24" t="s">
        <v>237</v>
      </c>
      <c r="K66" s="37" t="n">
        <f aca="false">K67</f>
        <v>2149100</v>
      </c>
      <c r="L66" s="37" t="n">
        <f aca="false">L67</f>
        <v>2149100</v>
      </c>
      <c r="M66" s="16" t="n">
        <f aca="false">ROUND(L66*100/K66,2)</f>
        <v>100</v>
      </c>
    </row>
    <row r="67" customFormat="false" ht="44.25" hidden="false" customHeight="true" outlineLevel="0" collapsed="false">
      <c r="A67" s="11" t="s">
        <v>162</v>
      </c>
      <c r="B67" s="12" t="s">
        <v>100</v>
      </c>
      <c r="C67" s="36" t="s">
        <v>17</v>
      </c>
      <c r="D67" s="36" t="s">
        <v>31</v>
      </c>
      <c r="E67" s="36" t="s">
        <v>61</v>
      </c>
      <c r="F67" s="36" t="s">
        <v>236</v>
      </c>
      <c r="G67" s="36" t="s">
        <v>47</v>
      </c>
      <c r="H67" s="36" t="s">
        <v>26</v>
      </c>
      <c r="I67" s="36" t="s">
        <v>177</v>
      </c>
      <c r="J67" s="24" t="s">
        <v>238</v>
      </c>
      <c r="K67" s="37" t="n">
        <f aca="false">SUM(K68)</f>
        <v>2149100</v>
      </c>
      <c r="L67" s="37" t="n">
        <f aca="false">SUM(L68)</f>
        <v>2149100</v>
      </c>
      <c r="M67" s="16" t="n">
        <f aca="false">ROUND(L67*100/K67,2)</f>
        <v>100</v>
      </c>
    </row>
    <row r="68" customFormat="false" ht="35.05" hidden="false" customHeight="false" outlineLevel="0" collapsed="false">
      <c r="A68" s="11" t="s">
        <v>165</v>
      </c>
      <c r="B68" s="12" t="s">
        <v>100</v>
      </c>
      <c r="C68" s="36" t="s">
        <v>17</v>
      </c>
      <c r="D68" s="36" t="s">
        <v>31</v>
      </c>
      <c r="E68" s="36" t="s">
        <v>61</v>
      </c>
      <c r="F68" s="36" t="s">
        <v>236</v>
      </c>
      <c r="G68" s="36" t="s">
        <v>47</v>
      </c>
      <c r="H68" s="36" t="s">
        <v>239</v>
      </c>
      <c r="I68" s="36" t="s">
        <v>177</v>
      </c>
      <c r="J68" s="24" t="s">
        <v>240</v>
      </c>
      <c r="K68" s="37" t="n">
        <v>2149100</v>
      </c>
      <c r="L68" s="16" t="n">
        <v>2149100</v>
      </c>
      <c r="M68" s="16" t="n">
        <f aca="false">ROUND(L68*100/K68,2)</f>
        <v>100</v>
      </c>
    </row>
    <row r="69" customFormat="false" ht="13.8" hidden="false" customHeight="false" outlineLevel="0" collapsed="false">
      <c r="A69" s="11" t="s">
        <v>167</v>
      </c>
      <c r="B69" s="12" t="s">
        <v>100</v>
      </c>
      <c r="C69" s="36" t="s">
        <v>17</v>
      </c>
      <c r="D69" s="36" t="s">
        <v>31</v>
      </c>
      <c r="E69" s="36" t="s">
        <v>96</v>
      </c>
      <c r="F69" s="36" t="s">
        <v>24</v>
      </c>
      <c r="G69" s="36" t="s">
        <v>25</v>
      </c>
      <c r="H69" s="36" t="s">
        <v>26</v>
      </c>
      <c r="I69" s="36" t="s">
        <v>177</v>
      </c>
      <c r="J69" s="24" t="s">
        <v>241</v>
      </c>
      <c r="K69" s="37" t="n">
        <f aca="false">K70</f>
        <v>2849200</v>
      </c>
      <c r="L69" s="37" t="n">
        <f aca="false">L70</f>
        <v>2720092.14</v>
      </c>
      <c r="M69" s="16" t="n">
        <f aca="false">ROUND(L69*100/K69,2)</f>
        <v>95.47</v>
      </c>
    </row>
    <row r="70" customFormat="false" ht="13.8" hidden="false" customHeight="false" outlineLevel="0" collapsed="false">
      <c r="A70" s="11" t="s">
        <v>170</v>
      </c>
      <c r="B70" s="12" t="s">
        <v>100</v>
      </c>
      <c r="C70" s="36" t="s">
        <v>17</v>
      </c>
      <c r="D70" s="36" t="s">
        <v>31</v>
      </c>
      <c r="E70" s="36" t="s">
        <v>96</v>
      </c>
      <c r="F70" s="36" t="s">
        <v>242</v>
      </c>
      <c r="G70" s="36" t="s">
        <v>47</v>
      </c>
      <c r="H70" s="36" t="s">
        <v>26</v>
      </c>
      <c r="I70" s="36" t="s">
        <v>177</v>
      </c>
      <c r="J70" s="24" t="s">
        <v>243</v>
      </c>
      <c r="K70" s="37" t="n">
        <f aca="false">K71+K72</f>
        <v>2849200</v>
      </c>
      <c r="L70" s="37" t="n">
        <f aca="false">L71+L72</f>
        <v>2720092.14</v>
      </c>
      <c r="M70" s="16" t="n">
        <f aca="false">ROUND(L70*100/K70,2)</f>
        <v>95.47</v>
      </c>
    </row>
    <row r="71" customFormat="false" ht="46.25" hidden="false" customHeight="false" outlineLevel="0" collapsed="false">
      <c r="A71" s="11" t="s">
        <v>172</v>
      </c>
      <c r="B71" s="12" t="s">
        <v>100</v>
      </c>
      <c r="C71" s="36" t="s">
        <v>17</v>
      </c>
      <c r="D71" s="36" t="s">
        <v>31</v>
      </c>
      <c r="E71" s="36" t="s">
        <v>96</v>
      </c>
      <c r="F71" s="36" t="s">
        <v>242</v>
      </c>
      <c r="G71" s="36" t="s">
        <v>47</v>
      </c>
      <c r="H71" s="36" t="s">
        <v>244</v>
      </c>
      <c r="I71" s="36" t="s">
        <v>177</v>
      </c>
      <c r="J71" s="24" t="s">
        <v>245</v>
      </c>
      <c r="K71" s="37" t="n">
        <v>1100000</v>
      </c>
      <c r="L71" s="16" t="n">
        <v>1100000</v>
      </c>
      <c r="M71" s="16" t="n">
        <f aca="false">ROUND(L71*100/K71,2)</f>
        <v>100</v>
      </c>
    </row>
    <row r="72" customFormat="false" ht="129" hidden="false" customHeight="true" outlineLevel="0" collapsed="false">
      <c r="A72" s="11" t="s">
        <v>174</v>
      </c>
      <c r="B72" s="12" t="s">
        <v>100</v>
      </c>
      <c r="C72" s="36" t="s">
        <v>17</v>
      </c>
      <c r="D72" s="36" t="s">
        <v>31</v>
      </c>
      <c r="E72" s="36" t="s">
        <v>96</v>
      </c>
      <c r="F72" s="36" t="s">
        <v>242</v>
      </c>
      <c r="G72" s="36" t="s">
        <v>47</v>
      </c>
      <c r="H72" s="36" t="s">
        <v>246</v>
      </c>
      <c r="I72" s="36" t="s">
        <v>177</v>
      </c>
      <c r="J72" s="38" t="s">
        <v>247</v>
      </c>
      <c r="K72" s="37" t="n">
        <v>1749200</v>
      </c>
      <c r="L72" s="16" t="n">
        <v>1620092.14</v>
      </c>
      <c r="M72" s="16" t="n">
        <f aca="false">ROUND(L72*100/K72,2)</f>
        <v>92.62</v>
      </c>
    </row>
    <row r="73" customFormat="false" ht="28.5" hidden="false" customHeight="true" outlineLevel="0" collapsed="false">
      <c r="A73" s="11" t="s">
        <v>176</v>
      </c>
      <c r="B73" s="12" t="s">
        <v>100</v>
      </c>
      <c r="C73" s="36" t="s">
        <v>17</v>
      </c>
      <c r="D73" s="36" t="s">
        <v>31</v>
      </c>
      <c r="E73" s="36" t="s">
        <v>99</v>
      </c>
      <c r="F73" s="36" t="s">
        <v>24</v>
      </c>
      <c r="G73" s="36" t="s">
        <v>25</v>
      </c>
      <c r="H73" s="36" t="s">
        <v>26</v>
      </c>
      <c r="I73" s="36" t="s">
        <v>177</v>
      </c>
      <c r="J73" s="24" t="s">
        <v>248</v>
      </c>
      <c r="K73" s="37" t="n">
        <f aca="false">K77+K74</f>
        <v>651799</v>
      </c>
      <c r="L73" s="37" t="n">
        <f aca="false">L77+L74</f>
        <v>651799</v>
      </c>
      <c r="M73" s="16" t="n">
        <f aca="false">ROUND(L73*100/K73,2)</f>
        <v>100</v>
      </c>
    </row>
    <row r="74" customFormat="false" ht="30" hidden="false" customHeight="true" outlineLevel="0" collapsed="false">
      <c r="A74" s="11" t="s">
        <v>179</v>
      </c>
      <c r="B74" s="12" t="s">
        <v>100</v>
      </c>
      <c r="C74" s="36" t="s">
        <v>17</v>
      </c>
      <c r="D74" s="36" t="s">
        <v>31</v>
      </c>
      <c r="E74" s="36" t="s">
        <v>99</v>
      </c>
      <c r="F74" s="36" t="s">
        <v>249</v>
      </c>
      <c r="G74" s="36" t="s">
        <v>25</v>
      </c>
      <c r="H74" s="36" t="s">
        <v>26</v>
      </c>
      <c r="I74" s="36" t="s">
        <v>177</v>
      </c>
      <c r="J74" s="24" t="s">
        <v>250</v>
      </c>
      <c r="K74" s="37" t="n">
        <f aca="false">K75</f>
        <v>31040</v>
      </c>
      <c r="L74" s="37" t="n">
        <f aca="false">L75</f>
        <v>31040</v>
      </c>
      <c r="M74" s="16" t="n">
        <f aca="false">ROUND(L74*100/K74,2)</f>
        <v>100</v>
      </c>
    </row>
    <row r="75" customFormat="false" ht="33" hidden="false" customHeight="true" outlineLevel="0" collapsed="false">
      <c r="A75" s="11" t="s">
        <v>181</v>
      </c>
      <c r="B75" s="12" t="s">
        <v>100</v>
      </c>
      <c r="C75" s="36" t="s">
        <v>17</v>
      </c>
      <c r="D75" s="36" t="s">
        <v>31</v>
      </c>
      <c r="E75" s="36" t="s">
        <v>99</v>
      </c>
      <c r="F75" s="36" t="s">
        <v>249</v>
      </c>
      <c r="G75" s="36" t="s">
        <v>47</v>
      </c>
      <c r="H75" s="36" t="s">
        <v>26</v>
      </c>
      <c r="I75" s="36" t="s">
        <v>177</v>
      </c>
      <c r="J75" s="24" t="s">
        <v>251</v>
      </c>
      <c r="K75" s="37" t="n">
        <f aca="false">K76</f>
        <v>31040</v>
      </c>
      <c r="L75" s="37" t="n">
        <f aca="false">L76</f>
        <v>31040</v>
      </c>
      <c r="M75" s="16" t="n">
        <f aca="false">ROUND(L75*100/K75,2)</f>
        <v>100</v>
      </c>
    </row>
    <row r="76" customFormat="false" ht="68.25" hidden="false" customHeight="true" outlineLevel="0" collapsed="false">
      <c r="A76" s="11" t="s">
        <v>184</v>
      </c>
      <c r="B76" s="12" t="s">
        <v>100</v>
      </c>
      <c r="C76" s="36" t="s">
        <v>17</v>
      </c>
      <c r="D76" s="36" t="s">
        <v>31</v>
      </c>
      <c r="E76" s="36" t="s">
        <v>99</v>
      </c>
      <c r="F76" s="36" t="s">
        <v>249</v>
      </c>
      <c r="G76" s="36" t="s">
        <v>47</v>
      </c>
      <c r="H76" s="36" t="s">
        <v>252</v>
      </c>
      <c r="I76" s="36" t="s">
        <v>177</v>
      </c>
      <c r="J76" s="39" t="s">
        <v>253</v>
      </c>
      <c r="K76" s="37" t="n">
        <v>31040</v>
      </c>
      <c r="L76" s="37" t="n">
        <v>31040</v>
      </c>
      <c r="M76" s="16" t="n">
        <f aca="false">ROUND(L76*100/K76,2)</f>
        <v>100</v>
      </c>
    </row>
    <row r="77" customFormat="false" ht="39.75" hidden="false" customHeight="true" outlineLevel="0" collapsed="false">
      <c r="A77" s="11" t="s">
        <v>254</v>
      </c>
      <c r="B77" s="12" t="s">
        <v>100</v>
      </c>
      <c r="C77" s="36" t="s">
        <v>17</v>
      </c>
      <c r="D77" s="36" t="s">
        <v>31</v>
      </c>
      <c r="E77" s="36" t="s">
        <v>114</v>
      </c>
      <c r="F77" s="36" t="s">
        <v>255</v>
      </c>
      <c r="G77" s="36" t="s">
        <v>25</v>
      </c>
      <c r="H77" s="36" t="s">
        <v>26</v>
      </c>
      <c r="I77" s="36" t="s">
        <v>177</v>
      </c>
      <c r="J77" s="24" t="s">
        <v>256</v>
      </c>
      <c r="K77" s="37" t="n">
        <f aca="false">K78</f>
        <v>620759</v>
      </c>
      <c r="L77" s="37" t="n">
        <f aca="false">L78</f>
        <v>620759</v>
      </c>
      <c r="M77" s="16" t="n">
        <f aca="false">ROUND(L77*100/K77,2)</f>
        <v>100</v>
      </c>
    </row>
    <row r="78" customFormat="false" ht="56.25" hidden="false" customHeight="true" outlineLevel="0" collapsed="false">
      <c r="A78" s="11" t="s">
        <v>257</v>
      </c>
      <c r="B78" s="12" t="s">
        <v>100</v>
      </c>
      <c r="C78" s="36" t="s">
        <v>17</v>
      </c>
      <c r="D78" s="36" t="s">
        <v>31</v>
      </c>
      <c r="E78" s="36" t="s">
        <v>114</v>
      </c>
      <c r="F78" s="36" t="s">
        <v>255</v>
      </c>
      <c r="G78" s="36" t="s">
        <v>47</v>
      </c>
      <c r="H78" s="36" t="s">
        <v>26</v>
      </c>
      <c r="I78" s="36" t="s">
        <v>177</v>
      </c>
      <c r="J78" s="39" t="s">
        <v>258</v>
      </c>
      <c r="K78" s="37" t="n">
        <v>620759</v>
      </c>
      <c r="L78" s="16" t="n">
        <v>620759</v>
      </c>
      <c r="M78" s="16" t="n">
        <f aca="false">ROUND(L78*100/K78,2)</f>
        <v>100</v>
      </c>
    </row>
    <row r="79" customFormat="false" ht="20.25" hidden="false" customHeight="true" outlineLevel="0" collapsed="false">
      <c r="A79" s="11" t="s">
        <v>259</v>
      </c>
      <c r="B79" s="12" t="s">
        <v>100</v>
      </c>
      <c r="C79" s="36" t="s">
        <v>17</v>
      </c>
      <c r="D79" s="36" t="s">
        <v>31</v>
      </c>
      <c r="E79" s="36" t="s">
        <v>127</v>
      </c>
      <c r="F79" s="36" t="s">
        <v>24</v>
      </c>
      <c r="G79" s="36" t="s">
        <v>25</v>
      </c>
      <c r="H79" s="36" t="s">
        <v>26</v>
      </c>
      <c r="I79" s="36" t="s">
        <v>177</v>
      </c>
      <c r="J79" s="24" t="s">
        <v>260</v>
      </c>
      <c r="K79" s="37" t="n">
        <f aca="false">K80</f>
        <v>4908903.11</v>
      </c>
      <c r="L79" s="37" t="n">
        <f aca="false">L80</f>
        <v>4624801.13</v>
      </c>
      <c r="M79" s="16" t="n">
        <f aca="false">ROUND(L79*100/K79,2)</f>
        <v>94.21</v>
      </c>
    </row>
    <row r="80" customFormat="false" ht="16.5" hidden="false" customHeight="true" outlineLevel="0" collapsed="false">
      <c r="A80" s="11" t="s">
        <v>261</v>
      </c>
      <c r="B80" s="12" t="s">
        <v>100</v>
      </c>
      <c r="C80" s="36" t="s">
        <v>17</v>
      </c>
      <c r="D80" s="36" t="s">
        <v>31</v>
      </c>
      <c r="E80" s="36" t="s">
        <v>148</v>
      </c>
      <c r="F80" s="36" t="s">
        <v>242</v>
      </c>
      <c r="G80" s="36" t="s">
        <v>25</v>
      </c>
      <c r="H80" s="36" t="s">
        <v>26</v>
      </c>
      <c r="I80" s="36" t="s">
        <v>177</v>
      </c>
      <c r="J80" s="24" t="s">
        <v>262</v>
      </c>
      <c r="K80" s="37" t="n">
        <f aca="false">K81</f>
        <v>4908903.11</v>
      </c>
      <c r="L80" s="37" t="n">
        <f aca="false">L81</f>
        <v>4624801.13</v>
      </c>
      <c r="M80" s="16" t="n">
        <f aca="false">ROUND(L80*100/K80,2)</f>
        <v>94.21</v>
      </c>
    </row>
    <row r="81" customFormat="false" ht="27" hidden="false" customHeight="true" outlineLevel="0" collapsed="false">
      <c r="A81" s="11" t="s">
        <v>263</v>
      </c>
      <c r="B81" s="12" t="s">
        <v>100</v>
      </c>
      <c r="C81" s="36" t="s">
        <v>17</v>
      </c>
      <c r="D81" s="36" t="s">
        <v>31</v>
      </c>
      <c r="E81" s="36" t="s">
        <v>148</v>
      </c>
      <c r="F81" s="36" t="s">
        <v>242</v>
      </c>
      <c r="G81" s="36" t="s">
        <v>47</v>
      </c>
      <c r="H81" s="36" t="s">
        <v>26</v>
      </c>
      <c r="I81" s="36" t="s">
        <v>177</v>
      </c>
      <c r="J81" s="24" t="s">
        <v>264</v>
      </c>
      <c r="K81" s="37" t="n">
        <f aca="false">SUM(K82:K87)</f>
        <v>4908903.11</v>
      </c>
      <c r="L81" s="37" t="n">
        <f aca="false">SUM(L82:L87)</f>
        <v>4624801.13</v>
      </c>
      <c r="M81" s="16" t="n">
        <f aca="false">ROUND(L81*100/K81,2)</f>
        <v>94.21</v>
      </c>
    </row>
    <row r="82" customFormat="false" ht="55.15" hidden="false" customHeight="true" outlineLevel="0" collapsed="false">
      <c r="A82" s="11" t="s">
        <v>265</v>
      </c>
      <c r="B82" s="12" t="s">
        <v>100</v>
      </c>
      <c r="C82" s="36" t="s">
        <v>17</v>
      </c>
      <c r="D82" s="36" t="s">
        <v>31</v>
      </c>
      <c r="E82" s="36" t="s">
        <v>148</v>
      </c>
      <c r="F82" s="36" t="s">
        <v>242</v>
      </c>
      <c r="G82" s="36" t="s">
        <v>47</v>
      </c>
      <c r="H82" s="36" t="s">
        <v>266</v>
      </c>
      <c r="I82" s="36" t="s">
        <v>177</v>
      </c>
      <c r="J82" s="24" t="s">
        <v>267</v>
      </c>
      <c r="K82" s="37" t="n">
        <v>936992</v>
      </c>
      <c r="L82" s="37" t="n">
        <v>936992</v>
      </c>
      <c r="M82" s="16" t="n">
        <f aca="false">ROUND(L82*100/K82,2)</f>
        <v>100</v>
      </c>
    </row>
    <row r="83" customFormat="false" ht="42.75" hidden="false" customHeight="true" outlineLevel="0" collapsed="false">
      <c r="A83" s="11" t="s">
        <v>268</v>
      </c>
      <c r="B83" s="12" t="s">
        <v>100</v>
      </c>
      <c r="C83" s="36" t="s">
        <v>17</v>
      </c>
      <c r="D83" s="36" t="s">
        <v>31</v>
      </c>
      <c r="E83" s="36" t="s">
        <v>148</v>
      </c>
      <c r="F83" s="36" t="s">
        <v>242</v>
      </c>
      <c r="G83" s="36" t="s">
        <v>47</v>
      </c>
      <c r="H83" s="36" t="s">
        <v>269</v>
      </c>
      <c r="I83" s="36" t="s">
        <v>177</v>
      </c>
      <c r="J83" s="24" t="s">
        <v>270</v>
      </c>
      <c r="K83" s="37" t="n">
        <v>845600</v>
      </c>
      <c r="L83" s="37" t="n">
        <v>845600</v>
      </c>
      <c r="M83" s="16" t="n">
        <f aca="false">ROUND(L83*100/K83,2)</f>
        <v>100</v>
      </c>
    </row>
    <row r="84" customFormat="false" ht="44.25" hidden="false" customHeight="true" outlineLevel="0" collapsed="false">
      <c r="A84" s="11" t="s">
        <v>271</v>
      </c>
      <c r="B84" s="12" t="s">
        <v>100</v>
      </c>
      <c r="C84" s="36" t="s">
        <v>17</v>
      </c>
      <c r="D84" s="36" t="s">
        <v>31</v>
      </c>
      <c r="E84" s="36" t="s">
        <v>148</v>
      </c>
      <c r="F84" s="36" t="s">
        <v>242</v>
      </c>
      <c r="G84" s="36" t="s">
        <v>47</v>
      </c>
      <c r="H84" s="36" t="s">
        <v>272</v>
      </c>
      <c r="I84" s="36" t="s">
        <v>177</v>
      </c>
      <c r="J84" s="24" t="s">
        <v>273</v>
      </c>
      <c r="K84" s="37" t="n">
        <v>1954999</v>
      </c>
      <c r="L84" s="37" t="n">
        <v>1951926.81</v>
      </c>
      <c r="M84" s="16" t="n">
        <f aca="false">ROUND(L84*100/K84,2)</f>
        <v>99.84</v>
      </c>
    </row>
    <row r="85" customFormat="false" ht="71.25" hidden="false" customHeight="true" outlineLevel="0" collapsed="false">
      <c r="A85" s="11" t="s">
        <v>274</v>
      </c>
      <c r="B85" s="12" t="s">
        <v>100</v>
      </c>
      <c r="C85" s="36" t="s">
        <v>17</v>
      </c>
      <c r="D85" s="36" t="s">
        <v>31</v>
      </c>
      <c r="E85" s="36" t="s">
        <v>148</v>
      </c>
      <c r="F85" s="36" t="s">
        <v>242</v>
      </c>
      <c r="G85" s="36" t="s">
        <v>47</v>
      </c>
      <c r="H85" s="36" t="s">
        <v>275</v>
      </c>
      <c r="I85" s="36" t="s">
        <v>177</v>
      </c>
      <c r="J85" s="40" t="s">
        <v>276</v>
      </c>
      <c r="K85" s="37" t="n">
        <v>388874.11</v>
      </c>
      <c r="L85" s="37" t="n">
        <v>107844.32</v>
      </c>
      <c r="M85" s="16" t="n">
        <f aca="false">ROUND(L85*100/K85,2)</f>
        <v>27.73</v>
      </c>
    </row>
    <row r="86" customFormat="false" ht="42" hidden="false" customHeight="true" outlineLevel="0" collapsed="false">
      <c r="A86" s="11" t="s">
        <v>277</v>
      </c>
      <c r="B86" s="12" t="s">
        <v>100</v>
      </c>
      <c r="C86" s="36" t="s">
        <v>17</v>
      </c>
      <c r="D86" s="36" t="s">
        <v>31</v>
      </c>
      <c r="E86" s="36" t="s">
        <v>148</v>
      </c>
      <c r="F86" s="36" t="s">
        <v>242</v>
      </c>
      <c r="G86" s="36" t="s">
        <v>47</v>
      </c>
      <c r="H86" s="36" t="s">
        <v>278</v>
      </c>
      <c r="I86" s="36" t="s">
        <v>177</v>
      </c>
      <c r="J86" s="41" t="s">
        <v>279</v>
      </c>
      <c r="K86" s="37" t="n">
        <v>131800</v>
      </c>
      <c r="L86" s="37" t="n">
        <v>131800</v>
      </c>
      <c r="M86" s="16" t="n">
        <f aca="false">ROUND(L86*100/K86,2)</f>
        <v>100</v>
      </c>
    </row>
    <row r="87" customFormat="false" ht="42.75" hidden="false" customHeight="true" outlineLevel="0" collapsed="false">
      <c r="A87" s="11" t="s">
        <v>280</v>
      </c>
      <c r="B87" s="12" t="s">
        <v>100</v>
      </c>
      <c r="C87" s="36" t="s">
        <v>17</v>
      </c>
      <c r="D87" s="36" t="s">
        <v>31</v>
      </c>
      <c r="E87" s="36" t="s">
        <v>148</v>
      </c>
      <c r="F87" s="36" t="s">
        <v>242</v>
      </c>
      <c r="G87" s="36" t="s">
        <v>47</v>
      </c>
      <c r="H87" s="36" t="s">
        <v>281</v>
      </c>
      <c r="I87" s="36" t="s">
        <v>177</v>
      </c>
      <c r="J87" s="42" t="s">
        <v>282</v>
      </c>
      <c r="K87" s="37" t="n">
        <v>650638</v>
      </c>
      <c r="L87" s="37" t="n">
        <v>650638</v>
      </c>
      <c r="M87" s="16" t="n">
        <f aca="false">ROUND(L87*100/K87,2)</f>
        <v>100</v>
      </c>
    </row>
    <row r="88" customFormat="false" ht="13.8" hidden="false" customHeight="false" outlineLevel="0" collapsed="false">
      <c r="A88" s="11" t="s">
        <v>283</v>
      </c>
      <c r="B88" s="36"/>
      <c r="C88" s="36"/>
      <c r="D88" s="36"/>
      <c r="E88" s="36"/>
      <c r="F88" s="36"/>
      <c r="G88" s="36"/>
      <c r="H88" s="36"/>
      <c r="I88" s="36"/>
      <c r="J88" s="24" t="s">
        <v>284</v>
      </c>
      <c r="K88" s="37" t="n">
        <f aca="false">K63+K10</f>
        <v>25047841.23</v>
      </c>
      <c r="L88" s="37" t="n">
        <f aca="false">L63+L10</f>
        <v>25394701.39</v>
      </c>
      <c r="M88" s="16" t="n">
        <f aca="false">ROUND(L88*100/K88,2)</f>
        <v>101.38</v>
      </c>
      <c r="O88" s="0" t="n">
        <f aca="false">SUM(O10:O87)</f>
        <v>339623</v>
      </c>
    </row>
  </sheetData>
  <mergeCells count="12">
    <mergeCell ref="J1:M1"/>
    <mergeCell ref="J2:M2"/>
    <mergeCell ref="A3:M3"/>
    <mergeCell ref="A6:A8"/>
    <mergeCell ref="B6:I6"/>
    <mergeCell ref="J6:J8"/>
    <mergeCell ref="K6:K8"/>
    <mergeCell ref="L6:L8"/>
    <mergeCell ref="M6:M8"/>
    <mergeCell ref="B7:B8"/>
    <mergeCell ref="C7:G7"/>
    <mergeCell ref="H7:I7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58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647</TotalTime>
  <Application>LibreOffice/7.3.4.2$Windows_X86_64 LibreOffice_project/728fec16bd5f605073805c3c9e7c4212a0120dc5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2006-09-16T00:00:00Z</dcterms:created>
  <dc:creator/>
  <dc:description/>
  <dc:language>ru-RU</dc:language>
  <cp:lastModifiedBy/>
  <cp:lastPrinted>2024-09-19T15:02:39Z</cp:lastPrinted>
  <dcterms:modified xsi:type="dcterms:W3CDTF">2025-02-26T13:50:18Z</dcterms:modified>
  <cp:revision>40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0</vt:bool>
  </property>
  <property fmtid="{D5CDD505-2E9C-101B-9397-08002B2CF9AE}" pid="3" name="LinksUpToDate">
    <vt:bool>0</vt:bool>
  </property>
  <property fmtid="{D5CDD505-2E9C-101B-9397-08002B2CF9AE}" pid="4" name="ScaleCrop">
    <vt:bool>0</vt:bool>
  </property>
  <property fmtid="{D5CDD505-2E9C-101B-9397-08002B2CF9AE}" pid="5" name="ShareDoc">
    <vt:bool>0</vt:bool>
  </property>
</Properties>
</file>